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odriguezt\Desktop\"/>
    </mc:Choice>
  </mc:AlternateContent>
  <xr:revisionPtr revIDLastSave="236" documentId="13_ncr:1_{ADACC677-B564-402E-A85F-67FDC8619067}" xr6:coauthVersionLast="47" xr6:coauthVersionMax="47" xr10:uidLastSave="{B9D2D689-4AED-4574-AE2A-4B124437115F}"/>
  <bookViews>
    <workbookView xWindow="-120" yWindow="-120" windowWidth="20730" windowHeight="11160" firstSheet="1" activeTab="1" xr2:uid="{B847C529-C84F-4C54-9617-78DDA5D973AC}"/>
  </bookViews>
  <sheets>
    <sheet name="INVENTARIO DE BODEGA" sheetId="2" state="hidden" r:id="rId1"/>
    <sheet name="GESTIÓN DE ELEMENTO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1" l="1"/>
  <c r="O44" i="1"/>
  <c r="O43" i="1"/>
  <c r="O46" i="1"/>
  <c r="O47" i="1"/>
  <c r="O48" i="1"/>
  <c r="O49" i="1"/>
  <c r="O42" i="1"/>
  <c r="O41" i="1"/>
  <c r="O40" i="1"/>
  <c r="O39" i="1"/>
  <c r="O38" i="1"/>
  <c r="I24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O6" i="1"/>
  <c r="O7" i="1"/>
  <c r="O8" i="1"/>
  <c r="O9" i="1"/>
  <c r="O10" i="1"/>
  <c r="O11" i="1"/>
  <c r="O12" i="1"/>
  <c r="O13" i="1"/>
  <c r="O14" i="1"/>
  <c r="O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" i="1"/>
  <c r="F7" i="1" l="1"/>
  <c r="F6" i="1"/>
  <c r="F26" i="1"/>
  <c r="F24" i="1"/>
  <c r="F28" i="1"/>
  <c r="F25" i="1"/>
  <c r="F20" i="1"/>
  <c r="F12" i="1"/>
  <c r="F27" i="1"/>
  <c r="F19" i="1"/>
  <c r="F11" i="1"/>
  <c r="F18" i="1"/>
  <c r="F10" i="1"/>
  <c r="F17" i="1"/>
  <c r="F9" i="1"/>
  <c r="F16" i="1"/>
  <c r="F8" i="1"/>
  <c r="F23" i="1"/>
  <c r="F15" i="1"/>
  <c r="F22" i="1"/>
  <c r="F14" i="1"/>
  <c r="F21" i="1"/>
  <c r="F13" i="1"/>
  <c r="F5" i="1"/>
</calcChain>
</file>

<file path=xl/sharedStrings.xml><?xml version="1.0" encoding="utf-8"?>
<sst xmlns="http://schemas.openxmlformats.org/spreadsheetml/2006/main" count="520" uniqueCount="164">
  <si>
    <t xml:space="preserve">EPP </t>
  </si>
  <si>
    <t xml:space="preserve">TALLA </t>
  </si>
  <si>
    <t xml:space="preserve">N. CANTIDAD CAJAS </t>
  </si>
  <si>
    <t xml:space="preserve">N. CAJA ALMACENAMIENTO </t>
  </si>
  <si>
    <t>UNIDADES</t>
  </si>
  <si>
    <t>PARES</t>
  </si>
  <si>
    <t xml:space="preserve">CAJA DE GUANTES DE LATEX X 100 UNIDADES </t>
  </si>
  <si>
    <t xml:space="preserve">S </t>
  </si>
  <si>
    <t>N. 1</t>
  </si>
  <si>
    <t xml:space="preserve">M </t>
  </si>
  <si>
    <t xml:space="preserve">CAJA TAMAÑO MEDIA </t>
  </si>
  <si>
    <t xml:space="preserve">L </t>
  </si>
  <si>
    <t>TAPABOCAS N-95 X 25 UNID</t>
  </si>
  <si>
    <t>N. 5</t>
  </si>
  <si>
    <t xml:space="preserve">TAPABOCAS N-95 X 50 UNID </t>
  </si>
  <si>
    <t>N.5</t>
  </si>
  <si>
    <t>TAPABOCAS N-95 X 30 UNID</t>
  </si>
  <si>
    <t>N.7</t>
  </si>
  <si>
    <t xml:space="preserve">TAPABOCAS N-95 X 12 UNID </t>
  </si>
  <si>
    <t xml:space="preserve">TAPABOCAS N-95 X 20 UNID </t>
  </si>
  <si>
    <t xml:space="preserve">TAPABOCAS N-95 X 100 </t>
  </si>
  <si>
    <t>N/A</t>
  </si>
  <si>
    <t>TAPABOCAS N-95 X 200</t>
  </si>
  <si>
    <t xml:space="preserve">TAPABOCAS CONVENCIONALES x 50 UNIDADES </t>
  </si>
  <si>
    <t>CAJA GRANDE 1</t>
  </si>
  <si>
    <t>CAJA GRANDE 2</t>
  </si>
  <si>
    <t>CAJA GRANDE 3</t>
  </si>
  <si>
    <t>CAJA GRANDE 4</t>
  </si>
  <si>
    <t>CAJA GRANDE 5</t>
  </si>
  <si>
    <t>CAJA GRANDE 6</t>
  </si>
  <si>
    <t>CAJA GRANDE 7</t>
  </si>
  <si>
    <t>CAJA GRANDE 8</t>
  </si>
  <si>
    <t>CAJA GRANDE 9</t>
  </si>
  <si>
    <t>CAJA GRANDE 10</t>
  </si>
  <si>
    <t>CAJA GRANDE 11</t>
  </si>
  <si>
    <t>CAJA GRANDE 12</t>
  </si>
  <si>
    <t>CAJA GRANDE 13</t>
  </si>
  <si>
    <t>CAJA GRANDE 14</t>
  </si>
  <si>
    <t>CAJA GRANDE 15</t>
  </si>
  <si>
    <t>CAJA GRANDE 16</t>
  </si>
  <si>
    <t>CAJA GRANDE 17</t>
  </si>
  <si>
    <t>CAJA GRANDE 18</t>
  </si>
  <si>
    <t>CAJA GRANDE 19</t>
  </si>
  <si>
    <t>CAJA GRANDE 20</t>
  </si>
  <si>
    <t>CAJA GRANDE 21</t>
  </si>
  <si>
    <t>CAJA GRANDE 22</t>
  </si>
  <si>
    <t>CAJA GRANDE 23</t>
  </si>
  <si>
    <t>CAJA GRANDE 24</t>
  </si>
  <si>
    <t>CAJA GRANDE 25</t>
  </si>
  <si>
    <t>CAJA GRANDE 26</t>
  </si>
  <si>
    <t>CAJA GRANDE 27</t>
  </si>
  <si>
    <t>CAJA GRANDE 28</t>
  </si>
  <si>
    <t>CAJA GRANDE 29</t>
  </si>
  <si>
    <t>CAJA GRANDE 30</t>
  </si>
  <si>
    <t>CAJA GRANDE 31</t>
  </si>
  <si>
    <t>CAJA GRANDE 32</t>
  </si>
  <si>
    <t>CAJA GRANDE 33</t>
  </si>
  <si>
    <t>CAJA GRANDE 34</t>
  </si>
  <si>
    <t>CAJA GRANDE 35</t>
  </si>
  <si>
    <t>CAJA GRANDE 36</t>
  </si>
  <si>
    <t>CAJA GRANDE 37</t>
  </si>
  <si>
    <t>CAJA MEDIANA 30</t>
  </si>
  <si>
    <t xml:space="preserve">CAJA DE GUANTES DE NITRILO X 50 UNIDADES </t>
  </si>
  <si>
    <t>N. 3</t>
  </si>
  <si>
    <t>N. 2</t>
  </si>
  <si>
    <t xml:space="preserve">CAJA DE GUANTES DE NITRILO X 100 UNIDADES </t>
  </si>
  <si>
    <t>CAJA TAMAÑO MEDIA 1</t>
  </si>
  <si>
    <t>CAJA TAMAÑO MEDIA 2</t>
  </si>
  <si>
    <t>CAJA TAMAÑO MEDIA 3</t>
  </si>
  <si>
    <t>CAJA TAMAÑO MEDIA 4</t>
  </si>
  <si>
    <t>CAJA TAMAÑO MEDIA 5</t>
  </si>
  <si>
    <t>CAJA TAMAÑO MEDIA 6</t>
  </si>
  <si>
    <t>CAJA TAMAÑO MEDIA 7</t>
  </si>
  <si>
    <t>CAJA TAMAÑO MEDIA 8</t>
  </si>
  <si>
    <t>CAJA TAMAÑO MEDIA 9</t>
  </si>
  <si>
    <t>N. 4</t>
  </si>
  <si>
    <t>CAJA TAMAÑO MEDIA 10</t>
  </si>
  <si>
    <t>CAJA TAMAÑO MEDIA 11</t>
  </si>
  <si>
    <t xml:space="preserve">CAJA TAMAÑO MEDIA 12 </t>
  </si>
  <si>
    <t xml:space="preserve">CAJA TAMAÑO MEDIA 13 </t>
  </si>
  <si>
    <t>CAJA TAMAÑO MEDIA 14</t>
  </si>
  <si>
    <t xml:space="preserve">CAJA TAMAÑO MEDIA 15 </t>
  </si>
  <si>
    <t xml:space="preserve">CAJA TAMAÑO MEDIA 16 </t>
  </si>
  <si>
    <t>GEL GLICERINADO 500ML</t>
  </si>
  <si>
    <t xml:space="preserve">GEL GLICERINADO 1000 ML </t>
  </si>
  <si>
    <t xml:space="preserve">GEL GLICERINADO 60 ML </t>
  </si>
  <si>
    <t xml:space="preserve">CARETAS </t>
  </si>
  <si>
    <t>N. 6</t>
  </si>
  <si>
    <t xml:space="preserve">MONOGAFAS </t>
  </si>
  <si>
    <t xml:space="preserve">TERMOMETROS </t>
  </si>
  <si>
    <t>COFIAS PAQUETES X100</t>
  </si>
  <si>
    <t>N.6</t>
  </si>
  <si>
    <t xml:space="preserve">REPUESTOS DE CARETA </t>
  </si>
  <si>
    <t xml:space="preserve">BASE DE PANTALLA GRANDE </t>
  </si>
  <si>
    <t xml:space="preserve">BASE DE PANTALLA MEDIANO </t>
  </si>
  <si>
    <t>BASE DE PANTALLA PEQUEÑO</t>
  </si>
  <si>
    <t>CAJONES BASE DE PANTALLA</t>
  </si>
  <si>
    <t xml:space="preserve">REPOSA PIES </t>
  </si>
  <si>
    <t>CÓDIGO</t>
  </si>
  <si>
    <t>DESCRIPCIÓN</t>
  </si>
  <si>
    <t>ENTRADAS</t>
  </si>
  <si>
    <t>SALIDAS</t>
  </si>
  <si>
    <t>STOCK</t>
  </si>
  <si>
    <t>PROVEEDOR</t>
  </si>
  <si>
    <t>FECHA</t>
  </si>
  <si>
    <t>CANTIDAD</t>
  </si>
  <si>
    <t>DESTINATARIO</t>
  </si>
  <si>
    <t>GLS01</t>
  </si>
  <si>
    <t>PARES GUANTES DE LATEX TS</t>
  </si>
  <si>
    <t>INVENTARIO</t>
  </si>
  <si>
    <t>GEL05</t>
  </si>
  <si>
    <t>SEDE CARRERA 7</t>
  </si>
  <si>
    <t>GLM01</t>
  </si>
  <si>
    <t>PARES GUANTES DE LATEX TM</t>
  </si>
  <si>
    <t>RECEPCION SEDE PPAL</t>
  </si>
  <si>
    <t>GLL01</t>
  </si>
  <si>
    <t>PARES GUANTES DE LATEX TL</t>
  </si>
  <si>
    <t>TC03</t>
  </si>
  <si>
    <t>GNS02</t>
  </si>
  <si>
    <t>PARES GUANTES DE NITRILO TS</t>
  </si>
  <si>
    <t>CAR10</t>
  </si>
  <si>
    <t>CALLE 50 RONALD VELASCO</t>
  </si>
  <si>
    <t>GNM02</t>
  </si>
  <si>
    <t>PARES GUANTES DE NITRILO TM</t>
  </si>
  <si>
    <t>TOBERIN</t>
  </si>
  <si>
    <t>GNL02</t>
  </si>
  <si>
    <t>PARES GUANTES DE NITRILO TL</t>
  </si>
  <si>
    <t>ACRI14</t>
  </si>
  <si>
    <t>TAPABOCAS</t>
  </si>
  <si>
    <t>SEDE SUBA ACUARELA</t>
  </si>
  <si>
    <t>RN9504</t>
  </si>
  <si>
    <t>RESPIRADORES N95</t>
  </si>
  <si>
    <t>SEDE FUSAGASUGÁ</t>
  </si>
  <si>
    <t>GEL X 1000</t>
  </si>
  <si>
    <t>GEL06</t>
  </si>
  <si>
    <t>GEL X 500</t>
  </si>
  <si>
    <t>GEL07</t>
  </si>
  <si>
    <t>GEL X 60</t>
  </si>
  <si>
    <t>DIS08</t>
  </si>
  <si>
    <t>DISPENSADORES DE GEL</t>
  </si>
  <si>
    <t>TERM15</t>
  </si>
  <si>
    <t>SEDE CARRERA 7 ACTIVO 31670</t>
  </si>
  <si>
    <t>MON09</t>
  </si>
  <si>
    <t>MONOGAFAS</t>
  </si>
  <si>
    <t>SEDE MADRID ACTIVO 31682</t>
  </si>
  <si>
    <t>CARETA</t>
  </si>
  <si>
    <t>GERENCIA PPAL (PATRICIA SUAREZ</t>
  </si>
  <si>
    <t>VI11</t>
  </si>
  <si>
    <t>VISOR</t>
  </si>
  <si>
    <t>BAT12</t>
  </si>
  <si>
    <t>BATAS DESECHABLES</t>
  </si>
  <si>
    <t>SEDE NUEVA CODAZZI</t>
  </si>
  <si>
    <t>COF13</t>
  </si>
  <si>
    <t>COFIAS</t>
  </si>
  <si>
    <t>PANTALLAS ACRILICAS FRONTALES</t>
  </si>
  <si>
    <t>TERMOMETROS</t>
  </si>
  <si>
    <t>SEDE FUNZA</t>
  </si>
  <si>
    <t>ARL COLPATRIA</t>
  </si>
  <si>
    <t>DESPACHO NAL</t>
  </si>
  <si>
    <t>DESPACHO A SEDE ST MARTA</t>
  </si>
  <si>
    <t>DESPACHO SEDE BUCARAMAN</t>
  </si>
  <si>
    <t>DESPACHO SEDE BARRANCAB</t>
  </si>
  <si>
    <t>DESPACHO SEDE BARRANQUILLA</t>
  </si>
  <si>
    <t>ENTREGA A GESTORES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</si>
</sst>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12"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0</xdr:row>
      <xdr:rowOff>152400</xdr:rowOff>
    </xdr:from>
    <xdr:to>
      <xdr:col>5</xdr:col>
      <xdr:colOff>742950</xdr:colOff>
      <xdr:row>3</xdr:row>
      <xdr:rowOff>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EF5DBC2E-0774-4273-9C61-54691F077758}"/>
            </a:ext>
          </a:extLst>
        </xdr:cNvPr>
        <xdr:cNvSpPr/>
      </xdr:nvSpPr>
      <xdr:spPr>
        <a:xfrm>
          <a:off x="752474" y="152400"/>
          <a:ext cx="4438651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000" b="1"/>
            <a:t>ELEMENTOS </a:t>
          </a:r>
        </a:p>
      </xdr:txBody>
    </xdr:sp>
    <xdr:clientData/>
  </xdr:twoCellAnchor>
  <xdr:twoCellAnchor>
    <xdr:from>
      <xdr:col>7</xdr:col>
      <xdr:colOff>21168</xdr:colOff>
      <xdr:row>0</xdr:row>
      <xdr:rowOff>0</xdr:rowOff>
    </xdr:from>
    <xdr:to>
      <xdr:col>12</xdr:col>
      <xdr:colOff>21167</xdr:colOff>
      <xdr:row>2</xdr:row>
      <xdr:rowOff>165100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77B64D47-AAE9-4493-B7FE-55F79267C5EB}"/>
            </a:ext>
          </a:extLst>
        </xdr:cNvPr>
        <xdr:cNvSpPr/>
      </xdr:nvSpPr>
      <xdr:spPr>
        <a:xfrm>
          <a:off x="5577418" y="0"/>
          <a:ext cx="3757082" cy="546100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000" b="1"/>
            <a:t>ENTRADAS DE</a:t>
          </a:r>
          <a:r>
            <a:rPr lang="es-CO" sz="2000" b="1" baseline="0"/>
            <a:t> ELEMENTOS</a:t>
          </a:r>
          <a:r>
            <a:rPr lang="es-CO" sz="2000" b="1"/>
            <a:t> </a:t>
          </a:r>
        </a:p>
      </xdr:txBody>
    </xdr:sp>
    <xdr:clientData/>
  </xdr:twoCellAnchor>
  <xdr:twoCellAnchor>
    <xdr:from>
      <xdr:col>13</xdr:col>
      <xdr:colOff>10584</xdr:colOff>
      <xdr:row>0</xdr:row>
      <xdr:rowOff>52917</xdr:rowOff>
    </xdr:from>
    <xdr:to>
      <xdr:col>18</xdr:col>
      <xdr:colOff>10585</xdr:colOff>
      <xdr:row>2</xdr:row>
      <xdr:rowOff>186268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2A8B7D2D-5EEE-4552-B273-5E64698097A6}"/>
            </a:ext>
          </a:extLst>
        </xdr:cNvPr>
        <xdr:cNvSpPr/>
      </xdr:nvSpPr>
      <xdr:spPr>
        <a:xfrm>
          <a:off x="9662584" y="52917"/>
          <a:ext cx="3958168" cy="514351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000" b="1"/>
            <a:t>SALIDAS ELEMENTOS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8714C4-E4E8-4984-BCFB-9CB8753E368F}" name="ELEMENTOS" displayName="ELEMENTOS" ref="B4:F28" totalsRowShown="0" headerRowDxfId="11">
  <autoFilter ref="B4:F28" xr:uid="{18D03584-9299-4067-B9DD-D19508632B01}"/>
  <tableColumns count="5">
    <tableColumn id="1" xr3:uid="{34378A84-4C68-4F96-A055-7B63EA8C424E}" name="CÓDIGO"/>
    <tableColumn id="2" xr3:uid="{308ADB55-D533-45E5-A9A9-6BB1DB76E1C2}" name="DESCRIPCIÓN"/>
    <tableColumn id="3" xr3:uid="{4A3CC835-DCC5-4283-84B4-719713C4E5D2}" name="ENTRADAS" dataDxfId="10">
      <calculatedColumnFormula>SUMIF(ENTRADAS[CÓDIGO],ELEMENTOS[[#This Row],[CÓDIGO]],ENTRADAS[CANTIDAD])</calculatedColumnFormula>
    </tableColumn>
    <tableColumn id="4" xr3:uid="{CDBB3DD6-921D-40F9-A806-1F1D1EEBFCCE}" name="SALIDAS" dataDxfId="9">
      <calculatedColumnFormula>SUMIF(SALIDAS[CÓDIGO],ELEMENTOS[[#This Row],[CÓDIGO]],SALIDAS[CANTIDAD])</calculatedColumnFormula>
    </tableColumn>
    <tableColumn id="5" xr3:uid="{F73240D6-485A-4286-8A3A-9E4CD387A576}" name="STOCK" dataDxfId="8">
      <calculatedColumnFormula>ELEMENTOS[[#This Row],[ENTRADAS]]-ELEMENTOS[[#This Row],[SALIDAS]]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CEB791-0331-4BB8-A720-EC2DAE7DD7D1}" name="ENTRADAS" displayName="ENTRADAS" ref="H4:L49" totalsRowShown="0" headerRowDxfId="7">
  <autoFilter ref="H4:L49" xr:uid="{02304539-9549-4E6F-8A8D-A07BBBFF9C71}"/>
  <tableColumns count="5">
    <tableColumn id="1" xr3:uid="{FE03C830-722A-49A4-80F1-344A6A46D9A1}" name="CÓDIGO"/>
    <tableColumn id="2" xr3:uid="{ECD28C25-418F-4770-89D3-935A3D10436D}" name="DESCRIPCIÓN" dataDxfId="6">
      <calculatedColumnFormula>VLOOKUP(ENTRADAS[[#This Row],[CÓDIGO]],B4:F23,2,FALSE)</calculatedColumnFormula>
    </tableColumn>
    <tableColumn id="5" xr3:uid="{7D0507F9-39BA-4979-9C08-4FE951B3CB72}" name="PROVEEDOR" dataDxfId="5"/>
    <tableColumn id="3" xr3:uid="{CB4ECBFF-7F8A-4672-80AE-A82A8BD8DE3F}" name="FECHA"/>
    <tableColumn id="4" xr3:uid="{9E46F2FB-B91E-4AC6-9670-8BFFB318AA44}" name="CANTIDAD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BE3E12-76BE-4304-94E5-A3986AF632A5}" name="SALIDAS" displayName="SALIDAS" ref="N4:R49" totalsRowShown="0" headerRowDxfId="3">
  <autoFilter ref="N4:R49" xr:uid="{097B2306-F9AB-4096-88BD-EE648F5B1A7C}"/>
  <tableColumns count="5">
    <tableColumn id="1" xr3:uid="{96B7E4B4-1703-42A5-9FDB-C5D6F8B6B45F}" name="CÓDIGO"/>
    <tableColumn id="2" xr3:uid="{06F80FCC-F728-42EC-94AD-325F0FA93A3B}" name="DESCRIPCIÓN" dataDxfId="2">
      <calculatedColumnFormula>VLOOKUP(SALIDAS[[#This Row],[CÓDIGO]],B4:F23,2,FALSE)</calculatedColumnFormula>
    </tableColumn>
    <tableColumn id="5" xr3:uid="{9A96CF80-7C06-4114-AF0D-96B5C42B4116}" name="DESTINATARIO" dataDxfId="1"/>
    <tableColumn id="3" xr3:uid="{9BFA0255-48C3-4639-8C9A-CA6479303036}" name="FECHA"/>
    <tableColumn id="4" xr3:uid="{DD281729-04B0-4030-ADE1-31DFC3F90D9D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E07D-5900-448A-A5F4-5B069FF2C8E7}">
  <dimension ref="C1:H129"/>
  <sheetViews>
    <sheetView topLeftCell="A125" zoomScale="85" zoomScaleNormal="85" workbookViewId="0">
      <selection activeCell="C141" sqref="C141"/>
    </sheetView>
  </sheetViews>
  <sheetFormatPr defaultColWidth="11.42578125" defaultRowHeight="15"/>
  <cols>
    <col min="1" max="2" width="11.42578125" style="12"/>
    <col min="3" max="3" width="42.7109375" style="12" customWidth="1"/>
    <col min="4" max="5" width="11.42578125" style="13"/>
    <col min="6" max="6" width="25.7109375" style="13" customWidth="1"/>
    <col min="7" max="16384" width="11.42578125" style="12"/>
  </cols>
  <sheetData>
    <row r="1" spans="3:8" s="11" customFormat="1" ht="49.5" customHeight="1">
      <c r="C1" s="7" t="s">
        <v>0</v>
      </c>
      <c r="D1" s="7" t="s">
        <v>1</v>
      </c>
      <c r="E1" s="8" t="s">
        <v>2</v>
      </c>
      <c r="F1" s="9" t="s">
        <v>3</v>
      </c>
      <c r="G1" s="10" t="s">
        <v>4</v>
      </c>
      <c r="H1" s="10" t="s">
        <v>5</v>
      </c>
    </row>
    <row r="2" spans="3:8">
      <c r="C2" s="12" t="s">
        <v>6</v>
      </c>
      <c r="D2" s="13" t="s">
        <v>7</v>
      </c>
      <c r="E2" s="13">
        <v>36</v>
      </c>
      <c r="F2" s="13" t="s">
        <v>8</v>
      </c>
      <c r="G2" s="13">
        <v>3600</v>
      </c>
      <c r="H2" s="13">
        <v>1800</v>
      </c>
    </row>
    <row r="3" spans="3:8">
      <c r="C3" s="12" t="s">
        <v>6</v>
      </c>
      <c r="D3" s="13" t="s">
        <v>9</v>
      </c>
      <c r="E3" s="13">
        <v>25</v>
      </c>
      <c r="F3" s="13" t="s">
        <v>8</v>
      </c>
      <c r="G3" s="13">
        <v>2500</v>
      </c>
      <c r="H3" s="13">
        <v>1250</v>
      </c>
    </row>
    <row r="4" spans="3:8">
      <c r="C4" s="12" t="s">
        <v>6</v>
      </c>
      <c r="D4" s="13" t="s">
        <v>9</v>
      </c>
      <c r="E4" s="13">
        <v>10</v>
      </c>
      <c r="F4" s="13" t="s">
        <v>10</v>
      </c>
      <c r="G4" s="13">
        <v>1000</v>
      </c>
      <c r="H4" s="13">
        <v>500</v>
      </c>
    </row>
    <row r="5" spans="3:8">
      <c r="C5" s="12" t="s">
        <v>6</v>
      </c>
      <c r="D5" s="13" t="s">
        <v>9</v>
      </c>
      <c r="E5" s="13">
        <v>10</v>
      </c>
      <c r="F5" s="13" t="s">
        <v>10</v>
      </c>
      <c r="G5" s="13">
        <v>1000</v>
      </c>
      <c r="H5" s="13">
        <v>500</v>
      </c>
    </row>
    <row r="6" spans="3:8">
      <c r="C6" s="12" t="s">
        <v>6</v>
      </c>
      <c r="D6" s="13" t="s">
        <v>9</v>
      </c>
      <c r="E6" s="13">
        <v>10</v>
      </c>
      <c r="F6" s="13" t="s">
        <v>10</v>
      </c>
      <c r="G6" s="13">
        <v>1000</v>
      </c>
      <c r="H6" s="13">
        <v>500</v>
      </c>
    </row>
    <row r="7" spans="3:8">
      <c r="C7" s="12" t="s">
        <v>6</v>
      </c>
      <c r="D7" s="13" t="s">
        <v>9</v>
      </c>
      <c r="E7" s="13">
        <v>10</v>
      </c>
      <c r="F7" s="13" t="s">
        <v>10</v>
      </c>
      <c r="G7" s="13">
        <v>1000</v>
      </c>
      <c r="H7" s="13">
        <v>500</v>
      </c>
    </row>
    <row r="8" spans="3:8">
      <c r="C8" s="12" t="s">
        <v>6</v>
      </c>
      <c r="D8" s="13" t="s">
        <v>9</v>
      </c>
      <c r="E8" s="13">
        <v>10</v>
      </c>
      <c r="F8" s="13" t="s">
        <v>10</v>
      </c>
      <c r="G8" s="13">
        <v>1000</v>
      </c>
      <c r="H8" s="13">
        <v>500</v>
      </c>
    </row>
    <row r="9" spans="3:8">
      <c r="C9" s="12" t="s">
        <v>6</v>
      </c>
      <c r="D9" s="13" t="s">
        <v>9</v>
      </c>
      <c r="E9" s="13">
        <v>10</v>
      </c>
      <c r="F9" s="13" t="s">
        <v>10</v>
      </c>
      <c r="G9" s="13">
        <v>1000</v>
      </c>
      <c r="H9" s="13">
        <v>500</v>
      </c>
    </row>
    <row r="10" spans="3:8">
      <c r="C10" s="12" t="s">
        <v>6</v>
      </c>
      <c r="D10" s="13" t="s">
        <v>9</v>
      </c>
      <c r="E10" s="13">
        <v>10</v>
      </c>
      <c r="F10" s="13" t="s">
        <v>10</v>
      </c>
      <c r="G10" s="13">
        <v>1000</v>
      </c>
      <c r="H10" s="13">
        <v>500</v>
      </c>
    </row>
    <row r="11" spans="3:8">
      <c r="C11" s="12" t="s">
        <v>6</v>
      </c>
      <c r="D11" s="13" t="s">
        <v>9</v>
      </c>
      <c r="E11" s="13">
        <v>10</v>
      </c>
      <c r="F11" s="13" t="s">
        <v>10</v>
      </c>
      <c r="G11" s="13">
        <v>1000</v>
      </c>
      <c r="H11" s="13">
        <v>500</v>
      </c>
    </row>
    <row r="12" spans="3:8">
      <c r="C12" s="12" t="s">
        <v>6</v>
      </c>
      <c r="D12" s="13" t="s">
        <v>9</v>
      </c>
      <c r="E12" s="13">
        <v>10</v>
      </c>
      <c r="F12" s="13" t="s">
        <v>10</v>
      </c>
      <c r="G12" s="13">
        <v>1000</v>
      </c>
      <c r="H12" s="13">
        <v>500</v>
      </c>
    </row>
    <row r="13" spans="3:8">
      <c r="C13" s="12" t="s">
        <v>6</v>
      </c>
      <c r="D13" s="13" t="s">
        <v>9</v>
      </c>
      <c r="E13" s="13">
        <v>10</v>
      </c>
      <c r="F13" s="13" t="s">
        <v>10</v>
      </c>
      <c r="G13" s="13">
        <v>1000</v>
      </c>
      <c r="H13" s="13">
        <v>500</v>
      </c>
    </row>
    <row r="14" spans="3:8">
      <c r="C14" s="12" t="s">
        <v>6</v>
      </c>
      <c r="D14" s="13" t="s">
        <v>9</v>
      </c>
      <c r="E14" s="13">
        <v>10</v>
      </c>
      <c r="F14" s="13" t="s">
        <v>10</v>
      </c>
      <c r="G14" s="13">
        <v>1000</v>
      </c>
      <c r="H14" s="13">
        <v>500</v>
      </c>
    </row>
    <row r="15" spans="3:8">
      <c r="C15" s="12" t="s">
        <v>6</v>
      </c>
      <c r="D15" s="13" t="s">
        <v>9</v>
      </c>
      <c r="E15" s="13">
        <v>10</v>
      </c>
      <c r="F15" s="13" t="s">
        <v>10</v>
      </c>
      <c r="G15" s="13">
        <v>1000</v>
      </c>
      <c r="H15" s="13">
        <v>500</v>
      </c>
    </row>
    <row r="16" spans="3:8">
      <c r="C16" s="12" t="s">
        <v>6</v>
      </c>
      <c r="D16" s="13" t="s">
        <v>9</v>
      </c>
      <c r="E16" s="13">
        <v>10</v>
      </c>
      <c r="F16" s="13" t="s">
        <v>10</v>
      </c>
      <c r="G16" s="13">
        <v>1000</v>
      </c>
      <c r="H16" s="13">
        <v>500</v>
      </c>
    </row>
    <row r="17" spans="3:8">
      <c r="C17" s="12" t="s">
        <v>6</v>
      </c>
      <c r="D17" s="13" t="s">
        <v>9</v>
      </c>
      <c r="E17" s="13">
        <v>10</v>
      </c>
      <c r="F17" s="13" t="s">
        <v>10</v>
      </c>
      <c r="G17" s="13">
        <v>1000</v>
      </c>
      <c r="H17" s="13">
        <v>500</v>
      </c>
    </row>
    <row r="18" spans="3:8">
      <c r="C18" s="12" t="s">
        <v>6</v>
      </c>
      <c r="D18" s="13" t="s">
        <v>9</v>
      </c>
      <c r="E18" s="13">
        <v>10</v>
      </c>
      <c r="F18" s="13" t="s">
        <v>10</v>
      </c>
      <c r="G18" s="13">
        <v>1000</v>
      </c>
      <c r="H18" s="13">
        <v>500</v>
      </c>
    </row>
    <row r="19" spans="3:8">
      <c r="C19" s="12" t="s">
        <v>6</v>
      </c>
      <c r="D19" s="13" t="s">
        <v>9</v>
      </c>
      <c r="E19" s="13">
        <v>10</v>
      </c>
      <c r="F19" s="13" t="s">
        <v>10</v>
      </c>
      <c r="G19" s="13">
        <v>1000</v>
      </c>
      <c r="H19" s="13">
        <v>500</v>
      </c>
    </row>
    <row r="20" spans="3:8">
      <c r="C20" s="12" t="s">
        <v>6</v>
      </c>
      <c r="D20" s="13" t="s">
        <v>9</v>
      </c>
      <c r="E20" s="13">
        <v>10</v>
      </c>
      <c r="F20" s="13" t="s">
        <v>10</v>
      </c>
      <c r="G20" s="13">
        <v>1000</v>
      </c>
      <c r="H20" s="13">
        <v>500</v>
      </c>
    </row>
    <row r="21" spans="3:8">
      <c r="C21" s="12" t="s">
        <v>6</v>
      </c>
      <c r="D21" s="13" t="s">
        <v>7</v>
      </c>
      <c r="E21" s="13">
        <v>10</v>
      </c>
      <c r="F21" s="13" t="s">
        <v>10</v>
      </c>
      <c r="G21" s="13">
        <v>1000</v>
      </c>
      <c r="H21" s="13">
        <v>500</v>
      </c>
    </row>
    <row r="22" spans="3:8">
      <c r="C22" s="12" t="s">
        <v>6</v>
      </c>
      <c r="D22" s="13" t="s">
        <v>7</v>
      </c>
      <c r="E22" s="13">
        <v>10</v>
      </c>
      <c r="F22" s="13" t="s">
        <v>10</v>
      </c>
      <c r="G22" s="13">
        <v>1000</v>
      </c>
      <c r="H22" s="13">
        <v>500</v>
      </c>
    </row>
    <row r="23" spans="3:8">
      <c r="C23" s="12" t="s">
        <v>6</v>
      </c>
      <c r="D23" s="13" t="s">
        <v>7</v>
      </c>
      <c r="E23" s="13">
        <v>10</v>
      </c>
      <c r="F23" s="13" t="s">
        <v>10</v>
      </c>
      <c r="G23" s="13">
        <v>1000</v>
      </c>
      <c r="H23" s="13">
        <v>500</v>
      </c>
    </row>
    <row r="24" spans="3:8">
      <c r="C24" s="12" t="s">
        <v>6</v>
      </c>
      <c r="D24" s="13" t="s">
        <v>9</v>
      </c>
      <c r="E24" s="13">
        <v>10</v>
      </c>
      <c r="F24" s="13" t="s">
        <v>10</v>
      </c>
      <c r="G24" s="13">
        <v>1000</v>
      </c>
      <c r="H24" s="13">
        <v>500</v>
      </c>
    </row>
    <row r="25" spans="3:8">
      <c r="C25" s="12" t="s">
        <v>6</v>
      </c>
      <c r="D25" s="13" t="s">
        <v>11</v>
      </c>
      <c r="E25" s="13">
        <v>3</v>
      </c>
      <c r="F25" s="13" t="s">
        <v>8</v>
      </c>
      <c r="G25" s="13">
        <v>300</v>
      </c>
      <c r="H25" s="13">
        <v>150</v>
      </c>
    </row>
    <row r="26" spans="3:8">
      <c r="C26" s="12" t="s">
        <v>12</v>
      </c>
      <c r="E26" s="13">
        <v>72</v>
      </c>
      <c r="F26" s="13" t="s">
        <v>13</v>
      </c>
      <c r="G26" s="13">
        <v>1800</v>
      </c>
      <c r="H26" s="14"/>
    </row>
    <row r="27" spans="3:8">
      <c r="C27" s="12" t="s">
        <v>14</v>
      </c>
      <c r="E27" s="13">
        <v>6</v>
      </c>
      <c r="F27" s="13" t="s">
        <v>15</v>
      </c>
      <c r="G27" s="13">
        <v>300</v>
      </c>
      <c r="H27" s="14"/>
    </row>
    <row r="28" spans="3:8">
      <c r="C28" s="12" t="s">
        <v>16</v>
      </c>
      <c r="E28" s="13">
        <v>16</v>
      </c>
      <c r="F28" s="13" t="s">
        <v>17</v>
      </c>
      <c r="G28" s="13">
        <v>480</v>
      </c>
      <c r="H28" s="14"/>
    </row>
    <row r="29" spans="3:8">
      <c r="C29" s="12" t="s">
        <v>18</v>
      </c>
      <c r="E29" s="13">
        <v>30</v>
      </c>
      <c r="F29" s="13" t="s">
        <v>15</v>
      </c>
      <c r="G29" s="13">
        <v>360</v>
      </c>
      <c r="H29" s="14"/>
    </row>
    <row r="30" spans="3:8">
      <c r="C30" s="12" t="s">
        <v>19</v>
      </c>
      <c r="E30" s="13">
        <v>1</v>
      </c>
      <c r="F30" s="13" t="s">
        <v>15</v>
      </c>
      <c r="G30" s="13">
        <v>20</v>
      </c>
      <c r="H30" s="14"/>
    </row>
    <row r="31" spans="3:8">
      <c r="C31" s="12" t="s">
        <v>20</v>
      </c>
      <c r="D31" s="13" t="s">
        <v>21</v>
      </c>
      <c r="E31" s="13">
        <v>6</v>
      </c>
      <c r="F31" s="13" t="s">
        <v>15</v>
      </c>
      <c r="G31" s="13">
        <v>600</v>
      </c>
      <c r="H31" s="14"/>
    </row>
    <row r="32" spans="3:8">
      <c r="C32" s="12" t="s">
        <v>22</v>
      </c>
      <c r="D32" s="13" t="s">
        <v>21</v>
      </c>
      <c r="E32" s="13">
        <v>1</v>
      </c>
      <c r="F32" s="13" t="s">
        <v>10</v>
      </c>
      <c r="G32" s="13">
        <v>200</v>
      </c>
      <c r="H32" s="14"/>
    </row>
    <row r="33" spans="3:8">
      <c r="C33" s="12" t="s">
        <v>23</v>
      </c>
      <c r="D33" s="13" t="s">
        <v>21</v>
      </c>
      <c r="E33" s="13">
        <v>84</v>
      </c>
      <c r="F33" s="13" t="s">
        <v>24</v>
      </c>
      <c r="G33" s="13">
        <v>4200</v>
      </c>
      <c r="H33" s="14">
        <v>130350</v>
      </c>
    </row>
    <row r="34" spans="3:8">
      <c r="C34" s="12" t="s">
        <v>23</v>
      </c>
      <c r="D34" s="13" t="s">
        <v>21</v>
      </c>
      <c r="E34" s="13">
        <v>84</v>
      </c>
      <c r="F34" s="13" t="s">
        <v>25</v>
      </c>
      <c r="G34" s="13">
        <v>4200</v>
      </c>
      <c r="H34" s="14"/>
    </row>
    <row r="35" spans="3:8">
      <c r="C35" s="12" t="s">
        <v>23</v>
      </c>
      <c r="D35" s="13" t="s">
        <v>21</v>
      </c>
      <c r="E35" s="13">
        <v>84</v>
      </c>
      <c r="F35" s="13" t="s">
        <v>26</v>
      </c>
      <c r="G35" s="13">
        <v>4200</v>
      </c>
      <c r="H35" s="14"/>
    </row>
    <row r="36" spans="3:8">
      <c r="C36" s="12" t="s">
        <v>23</v>
      </c>
      <c r="D36" s="13" t="s">
        <v>21</v>
      </c>
      <c r="E36" s="13">
        <v>84</v>
      </c>
      <c r="F36" s="13" t="s">
        <v>27</v>
      </c>
      <c r="G36" s="13">
        <v>4200</v>
      </c>
      <c r="H36" s="14"/>
    </row>
    <row r="37" spans="3:8">
      <c r="C37" s="12" t="s">
        <v>23</v>
      </c>
      <c r="D37" s="13" t="s">
        <v>21</v>
      </c>
      <c r="E37" s="13">
        <v>84</v>
      </c>
      <c r="F37" s="13" t="s">
        <v>28</v>
      </c>
      <c r="G37" s="13">
        <v>4200</v>
      </c>
      <c r="H37" s="14"/>
    </row>
    <row r="38" spans="3:8">
      <c r="C38" s="12" t="s">
        <v>23</v>
      </c>
      <c r="D38" s="13" t="s">
        <v>21</v>
      </c>
      <c r="E38" s="13">
        <v>84</v>
      </c>
      <c r="F38" s="13" t="s">
        <v>29</v>
      </c>
      <c r="G38" s="13">
        <v>4200</v>
      </c>
      <c r="H38" s="14"/>
    </row>
    <row r="39" spans="3:8">
      <c r="C39" s="12" t="s">
        <v>23</v>
      </c>
      <c r="D39" s="13" t="s">
        <v>21</v>
      </c>
      <c r="E39" s="13">
        <v>84</v>
      </c>
      <c r="F39" s="13" t="s">
        <v>30</v>
      </c>
      <c r="G39" s="13">
        <v>4200</v>
      </c>
      <c r="H39" s="14"/>
    </row>
    <row r="40" spans="3:8">
      <c r="C40" s="12" t="s">
        <v>23</v>
      </c>
      <c r="D40" s="13" t="s">
        <v>21</v>
      </c>
      <c r="E40" s="13">
        <v>84</v>
      </c>
      <c r="F40" s="13" t="s">
        <v>31</v>
      </c>
      <c r="G40" s="13">
        <v>4200</v>
      </c>
      <c r="H40" s="14"/>
    </row>
    <row r="41" spans="3:8">
      <c r="C41" s="12" t="s">
        <v>23</v>
      </c>
      <c r="D41" s="13" t="s">
        <v>21</v>
      </c>
      <c r="E41" s="13">
        <v>84</v>
      </c>
      <c r="F41" s="13" t="s">
        <v>32</v>
      </c>
      <c r="G41" s="13">
        <v>4200</v>
      </c>
      <c r="H41" s="14"/>
    </row>
    <row r="42" spans="3:8">
      <c r="C42" s="12" t="s">
        <v>23</v>
      </c>
      <c r="D42" s="13" t="s">
        <v>21</v>
      </c>
      <c r="E42" s="13">
        <v>50</v>
      </c>
      <c r="F42" s="13" t="s">
        <v>24</v>
      </c>
      <c r="G42" s="13">
        <v>2500</v>
      </c>
      <c r="H42" s="14"/>
    </row>
    <row r="43" spans="3:8">
      <c r="C43" s="12" t="s">
        <v>23</v>
      </c>
      <c r="D43" s="13" t="s">
        <v>21</v>
      </c>
      <c r="E43" s="13">
        <v>50</v>
      </c>
      <c r="F43" s="13" t="s">
        <v>25</v>
      </c>
      <c r="G43" s="13">
        <v>2500</v>
      </c>
      <c r="H43" s="14"/>
    </row>
    <row r="44" spans="3:8">
      <c r="C44" s="12" t="s">
        <v>23</v>
      </c>
      <c r="D44" s="13" t="s">
        <v>21</v>
      </c>
      <c r="E44" s="13">
        <v>50</v>
      </c>
      <c r="F44" s="13" t="s">
        <v>26</v>
      </c>
      <c r="G44" s="13">
        <v>2500</v>
      </c>
      <c r="H44" s="14"/>
    </row>
    <row r="45" spans="3:8">
      <c r="C45" s="12" t="s">
        <v>23</v>
      </c>
      <c r="D45" s="13" t="s">
        <v>21</v>
      </c>
      <c r="E45" s="13">
        <v>50</v>
      </c>
      <c r="F45" s="13" t="s">
        <v>27</v>
      </c>
      <c r="G45" s="13">
        <v>2500</v>
      </c>
      <c r="H45" s="14"/>
    </row>
    <row r="46" spans="3:8">
      <c r="C46" s="12" t="s">
        <v>23</v>
      </c>
      <c r="D46" s="13" t="s">
        <v>21</v>
      </c>
      <c r="E46" s="13">
        <v>50</v>
      </c>
      <c r="F46" s="13" t="s">
        <v>28</v>
      </c>
      <c r="G46" s="13">
        <v>2500</v>
      </c>
      <c r="H46" s="14"/>
    </row>
    <row r="47" spans="3:8">
      <c r="C47" s="12" t="s">
        <v>23</v>
      </c>
      <c r="D47" s="13" t="s">
        <v>21</v>
      </c>
      <c r="E47" s="13">
        <v>50</v>
      </c>
      <c r="F47" s="13" t="s">
        <v>29</v>
      </c>
      <c r="G47" s="13">
        <v>2500</v>
      </c>
      <c r="H47" s="14"/>
    </row>
    <row r="48" spans="3:8">
      <c r="C48" s="12" t="s">
        <v>23</v>
      </c>
      <c r="D48" s="13" t="s">
        <v>21</v>
      </c>
      <c r="E48" s="13">
        <v>50</v>
      </c>
      <c r="F48" s="13" t="s">
        <v>30</v>
      </c>
      <c r="G48" s="13">
        <v>2500</v>
      </c>
      <c r="H48" s="14"/>
    </row>
    <row r="49" spans="3:8">
      <c r="C49" s="12" t="s">
        <v>23</v>
      </c>
      <c r="E49" s="13">
        <v>40</v>
      </c>
      <c r="F49" s="13" t="s">
        <v>24</v>
      </c>
      <c r="G49" s="13">
        <v>2000</v>
      </c>
      <c r="H49" s="14"/>
    </row>
    <row r="50" spans="3:8">
      <c r="C50" s="12" t="s">
        <v>23</v>
      </c>
      <c r="E50" s="13">
        <v>40</v>
      </c>
      <c r="F50" s="13" t="s">
        <v>25</v>
      </c>
      <c r="G50" s="13">
        <v>2000</v>
      </c>
      <c r="H50" s="14"/>
    </row>
    <row r="51" spans="3:8">
      <c r="C51" s="12" t="s">
        <v>23</v>
      </c>
      <c r="E51" s="13">
        <v>40</v>
      </c>
      <c r="F51" s="13" t="s">
        <v>26</v>
      </c>
      <c r="G51" s="13">
        <v>2000</v>
      </c>
      <c r="H51" s="14"/>
    </row>
    <row r="52" spans="3:8">
      <c r="C52" s="12" t="s">
        <v>23</v>
      </c>
      <c r="E52" s="13">
        <v>40</v>
      </c>
      <c r="F52" s="13" t="s">
        <v>27</v>
      </c>
      <c r="G52" s="13">
        <v>2000</v>
      </c>
      <c r="H52" s="14"/>
    </row>
    <row r="53" spans="3:8">
      <c r="C53" s="12" t="s">
        <v>23</v>
      </c>
      <c r="E53" s="13">
        <v>40</v>
      </c>
      <c r="F53" s="13" t="s">
        <v>28</v>
      </c>
      <c r="G53" s="13">
        <v>2000</v>
      </c>
      <c r="H53" s="14"/>
    </row>
    <row r="54" spans="3:8">
      <c r="C54" s="12" t="s">
        <v>23</v>
      </c>
      <c r="E54" s="13">
        <v>40</v>
      </c>
      <c r="F54" s="13" t="s">
        <v>29</v>
      </c>
      <c r="G54" s="13">
        <v>2000</v>
      </c>
      <c r="H54" s="14"/>
    </row>
    <row r="55" spans="3:8">
      <c r="C55" s="12" t="s">
        <v>23</v>
      </c>
      <c r="E55" s="13">
        <v>40</v>
      </c>
      <c r="F55" s="13" t="s">
        <v>30</v>
      </c>
      <c r="G55" s="13">
        <v>2000</v>
      </c>
      <c r="H55" s="14"/>
    </row>
    <row r="56" spans="3:8">
      <c r="C56" s="12" t="s">
        <v>23</v>
      </c>
      <c r="E56" s="13">
        <v>40</v>
      </c>
      <c r="F56" s="13" t="s">
        <v>31</v>
      </c>
      <c r="G56" s="13">
        <v>2000</v>
      </c>
      <c r="H56" s="14"/>
    </row>
    <row r="57" spans="3:8">
      <c r="C57" s="12" t="s">
        <v>23</v>
      </c>
      <c r="E57" s="13">
        <v>40</v>
      </c>
      <c r="F57" s="13" t="s">
        <v>32</v>
      </c>
      <c r="G57" s="13">
        <v>2000</v>
      </c>
      <c r="H57" s="14"/>
    </row>
    <row r="58" spans="3:8">
      <c r="C58" s="12" t="s">
        <v>23</v>
      </c>
      <c r="E58" s="13">
        <v>40</v>
      </c>
      <c r="F58" s="13" t="s">
        <v>33</v>
      </c>
      <c r="G58" s="13">
        <v>2000</v>
      </c>
      <c r="H58" s="14"/>
    </row>
    <row r="59" spans="3:8">
      <c r="C59" s="12" t="s">
        <v>23</v>
      </c>
      <c r="E59" s="13">
        <v>40</v>
      </c>
      <c r="F59" s="13" t="s">
        <v>34</v>
      </c>
      <c r="G59" s="13">
        <v>2000</v>
      </c>
      <c r="H59" s="14"/>
    </row>
    <row r="60" spans="3:8">
      <c r="C60" s="12" t="s">
        <v>23</v>
      </c>
      <c r="E60" s="13">
        <v>40</v>
      </c>
      <c r="F60" s="13" t="s">
        <v>35</v>
      </c>
      <c r="G60" s="13">
        <v>2000</v>
      </c>
      <c r="H60" s="14"/>
    </row>
    <row r="61" spans="3:8">
      <c r="C61" s="12" t="s">
        <v>23</v>
      </c>
      <c r="E61" s="13">
        <v>40</v>
      </c>
      <c r="F61" s="13" t="s">
        <v>36</v>
      </c>
      <c r="G61" s="13">
        <v>2000</v>
      </c>
      <c r="H61" s="14"/>
    </row>
    <row r="62" spans="3:8">
      <c r="C62" s="12" t="s">
        <v>23</v>
      </c>
      <c r="E62" s="13">
        <v>40</v>
      </c>
      <c r="F62" s="13" t="s">
        <v>37</v>
      </c>
      <c r="G62" s="13">
        <v>2000</v>
      </c>
      <c r="H62" s="14"/>
    </row>
    <row r="63" spans="3:8">
      <c r="C63" s="12" t="s">
        <v>23</v>
      </c>
      <c r="E63" s="13">
        <v>40</v>
      </c>
      <c r="F63" s="13" t="s">
        <v>38</v>
      </c>
      <c r="G63" s="13">
        <v>2000</v>
      </c>
      <c r="H63" s="14"/>
    </row>
    <row r="64" spans="3:8">
      <c r="C64" s="12" t="s">
        <v>23</v>
      </c>
      <c r="E64" s="13">
        <v>40</v>
      </c>
      <c r="F64" s="13" t="s">
        <v>39</v>
      </c>
      <c r="G64" s="13">
        <v>2000</v>
      </c>
      <c r="H64" s="14"/>
    </row>
    <row r="65" spans="3:8">
      <c r="C65" s="12" t="s">
        <v>23</v>
      </c>
      <c r="E65" s="13">
        <v>40</v>
      </c>
      <c r="F65" s="13" t="s">
        <v>40</v>
      </c>
      <c r="G65" s="13">
        <v>2000</v>
      </c>
      <c r="H65" s="14"/>
    </row>
    <row r="66" spans="3:8">
      <c r="C66" s="12" t="s">
        <v>23</v>
      </c>
      <c r="E66" s="13">
        <v>40</v>
      </c>
      <c r="F66" s="13" t="s">
        <v>41</v>
      </c>
      <c r="G66" s="13">
        <v>2000</v>
      </c>
      <c r="H66" s="14"/>
    </row>
    <row r="67" spans="3:8">
      <c r="C67" s="12" t="s">
        <v>23</v>
      </c>
      <c r="E67" s="13">
        <v>40</v>
      </c>
      <c r="F67" s="13" t="s">
        <v>42</v>
      </c>
      <c r="G67" s="13">
        <v>2000</v>
      </c>
      <c r="H67" s="14"/>
    </row>
    <row r="68" spans="3:8">
      <c r="C68" s="12" t="s">
        <v>23</v>
      </c>
      <c r="E68" s="13">
        <v>40</v>
      </c>
      <c r="F68" s="13" t="s">
        <v>43</v>
      </c>
      <c r="G68" s="13">
        <v>2000</v>
      </c>
      <c r="H68" s="14"/>
    </row>
    <row r="69" spans="3:8">
      <c r="C69" s="12" t="s">
        <v>23</v>
      </c>
      <c r="E69" s="13">
        <v>40</v>
      </c>
      <c r="F69" s="13" t="s">
        <v>44</v>
      </c>
      <c r="G69" s="13">
        <v>2000</v>
      </c>
      <c r="H69" s="14"/>
    </row>
    <row r="70" spans="3:8">
      <c r="C70" s="12" t="s">
        <v>23</v>
      </c>
      <c r="E70" s="13">
        <v>40</v>
      </c>
      <c r="F70" s="13" t="s">
        <v>45</v>
      </c>
      <c r="G70" s="13">
        <v>2000</v>
      </c>
      <c r="H70" s="14"/>
    </row>
    <row r="71" spans="3:8">
      <c r="C71" s="12" t="s">
        <v>23</v>
      </c>
      <c r="E71" s="13">
        <v>40</v>
      </c>
      <c r="F71" s="13" t="s">
        <v>46</v>
      </c>
      <c r="G71" s="13">
        <v>2000</v>
      </c>
      <c r="H71" s="14"/>
    </row>
    <row r="72" spans="3:8">
      <c r="C72" s="12" t="s">
        <v>23</v>
      </c>
      <c r="E72" s="13">
        <v>40</v>
      </c>
      <c r="F72" s="13" t="s">
        <v>47</v>
      </c>
      <c r="G72" s="13">
        <v>2000</v>
      </c>
      <c r="H72" s="14"/>
    </row>
    <row r="73" spans="3:8">
      <c r="C73" s="12" t="s">
        <v>23</v>
      </c>
      <c r="E73" s="13">
        <v>40</v>
      </c>
      <c r="F73" s="13" t="s">
        <v>48</v>
      </c>
      <c r="G73" s="13">
        <v>2000</v>
      </c>
      <c r="H73" s="14"/>
    </row>
    <row r="74" spans="3:8">
      <c r="C74" s="12" t="s">
        <v>23</v>
      </c>
      <c r="E74" s="13">
        <v>40</v>
      </c>
      <c r="F74" s="13" t="s">
        <v>49</v>
      </c>
      <c r="G74" s="13">
        <v>2000</v>
      </c>
      <c r="H74" s="14"/>
    </row>
    <row r="75" spans="3:8">
      <c r="C75" s="12" t="s">
        <v>23</v>
      </c>
      <c r="E75" s="13">
        <v>40</v>
      </c>
      <c r="F75" s="13" t="s">
        <v>50</v>
      </c>
      <c r="G75" s="13">
        <v>2000</v>
      </c>
      <c r="H75" s="14"/>
    </row>
    <row r="76" spans="3:8">
      <c r="C76" s="12" t="s">
        <v>23</v>
      </c>
      <c r="E76" s="13">
        <v>40</v>
      </c>
      <c r="F76" s="13" t="s">
        <v>51</v>
      </c>
      <c r="G76" s="13">
        <v>2000</v>
      </c>
      <c r="H76" s="14"/>
    </row>
    <row r="77" spans="3:8">
      <c r="C77" s="12" t="s">
        <v>23</v>
      </c>
      <c r="E77" s="13">
        <v>40</v>
      </c>
      <c r="F77" s="13" t="s">
        <v>52</v>
      </c>
      <c r="G77" s="13">
        <v>2000</v>
      </c>
      <c r="H77" s="14"/>
    </row>
    <row r="78" spans="3:8">
      <c r="C78" s="12" t="s">
        <v>23</v>
      </c>
      <c r="E78" s="13">
        <v>40</v>
      </c>
      <c r="F78" s="13" t="s">
        <v>53</v>
      </c>
      <c r="G78" s="13">
        <v>2000</v>
      </c>
      <c r="H78" s="14"/>
    </row>
    <row r="79" spans="3:8">
      <c r="C79" s="12" t="s">
        <v>23</v>
      </c>
      <c r="E79" s="13">
        <v>40</v>
      </c>
      <c r="F79" s="13" t="s">
        <v>54</v>
      </c>
      <c r="G79" s="13">
        <v>2000</v>
      </c>
      <c r="H79" s="14"/>
    </row>
    <row r="80" spans="3:8">
      <c r="C80" s="12" t="s">
        <v>23</v>
      </c>
      <c r="E80" s="13">
        <v>40</v>
      </c>
      <c r="F80" s="13" t="s">
        <v>55</v>
      </c>
      <c r="G80" s="13">
        <v>2000</v>
      </c>
      <c r="H80" s="14"/>
    </row>
    <row r="81" spans="3:8">
      <c r="C81" s="12" t="s">
        <v>23</v>
      </c>
      <c r="E81" s="13">
        <v>40</v>
      </c>
      <c r="F81" s="13" t="s">
        <v>56</v>
      </c>
      <c r="G81" s="13">
        <v>2000</v>
      </c>
      <c r="H81" s="14"/>
    </row>
    <row r="82" spans="3:8">
      <c r="C82" s="12" t="s">
        <v>23</v>
      </c>
      <c r="E82" s="13">
        <v>40</v>
      </c>
      <c r="F82" s="13" t="s">
        <v>57</v>
      </c>
      <c r="G82" s="13">
        <v>2000</v>
      </c>
      <c r="H82" s="14"/>
    </row>
    <row r="83" spans="3:8">
      <c r="C83" s="12" t="s">
        <v>23</v>
      </c>
      <c r="E83" s="13">
        <v>40</v>
      </c>
      <c r="F83" s="13" t="s">
        <v>58</v>
      </c>
      <c r="G83" s="13">
        <v>2000</v>
      </c>
      <c r="H83" s="14"/>
    </row>
    <row r="84" spans="3:8">
      <c r="C84" s="12" t="s">
        <v>23</v>
      </c>
      <c r="E84" s="13">
        <v>40</v>
      </c>
      <c r="F84" s="13" t="s">
        <v>59</v>
      </c>
      <c r="G84" s="13">
        <v>2000</v>
      </c>
      <c r="H84" s="14"/>
    </row>
    <row r="85" spans="3:8">
      <c r="C85" s="12" t="s">
        <v>23</v>
      </c>
      <c r="E85" s="13">
        <v>40</v>
      </c>
      <c r="F85" s="13" t="s">
        <v>60</v>
      </c>
      <c r="G85" s="13">
        <v>2000</v>
      </c>
      <c r="H85" s="14"/>
    </row>
    <row r="86" spans="3:8">
      <c r="C86" s="12" t="s">
        <v>23</v>
      </c>
      <c r="E86" s="13">
        <v>21</v>
      </c>
      <c r="F86" s="13" t="s">
        <v>61</v>
      </c>
      <c r="G86" s="13">
        <v>1050</v>
      </c>
      <c r="H86" s="14"/>
    </row>
    <row r="87" spans="3:8">
      <c r="C87" s="12" t="s">
        <v>62</v>
      </c>
      <c r="D87" s="13" t="s">
        <v>9</v>
      </c>
      <c r="E87" s="13">
        <v>41</v>
      </c>
      <c r="F87" s="13" t="s">
        <v>63</v>
      </c>
      <c r="G87" s="13">
        <v>2050</v>
      </c>
      <c r="H87" s="13">
        <v>1025</v>
      </c>
    </row>
    <row r="88" spans="3:8">
      <c r="C88" s="12" t="s">
        <v>62</v>
      </c>
      <c r="D88" s="13" t="s">
        <v>7</v>
      </c>
      <c r="E88" s="13">
        <v>23</v>
      </c>
      <c r="F88" s="13" t="s">
        <v>64</v>
      </c>
      <c r="G88" s="13">
        <v>1150</v>
      </c>
      <c r="H88" s="13">
        <v>575</v>
      </c>
    </row>
    <row r="89" spans="3:8">
      <c r="C89" s="12" t="s">
        <v>62</v>
      </c>
      <c r="D89" s="13" t="s">
        <v>11</v>
      </c>
      <c r="E89" s="13">
        <v>2</v>
      </c>
      <c r="F89" s="13" t="s">
        <v>64</v>
      </c>
      <c r="G89" s="13">
        <v>100</v>
      </c>
      <c r="H89" s="13">
        <v>50</v>
      </c>
    </row>
    <row r="90" spans="3:8">
      <c r="C90" s="12" t="s">
        <v>65</v>
      </c>
      <c r="D90" s="13" t="s">
        <v>9</v>
      </c>
      <c r="E90" s="13">
        <v>8</v>
      </c>
      <c r="F90" s="13" t="s">
        <v>64</v>
      </c>
      <c r="G90" s="13">
        <v>800</v>
      </c>
      <c r="H90" s="13">
        <v>400</v>
      </c>
    </row>
    <row r="91" spans="3:8">
      <c r="C91" s="12" t="s">
        <v>65</v>
      </c>
      <c r="D91" s="13" t="s">
        <v>9</v>
      </c>
      <c r="E91" s="13">
        <v>10</v>
      </c>
      <c r="F91" s="13" t="s">
        <v>66</v>
      </c>
      <c r="G91" s="13">
        <v>1000</v>
      </c>
      <c r="H91" s="13">
        <v>500</v>
      </c>
    </row>
    <row r="92" spans="3:8">
      <c r="C92" s="12" t="s">
        <v>65</v>
      </c>
      <c r="D92" s="13" t="s">
        <v>9</v>
      </c>
      <c r="E92" s="13">
        <v>10</v>
      </c>
      <c r="F92" s="13" t="s">
        <v>67</v>
      </c>
      <c r="G92" s="13">
        <v>1000</v>
      </c>
      <c r="H92" s="13">
        <v>500</v>
      </c>
    </row>
    <row r="93" spans="3:8">
      <c r="C93" s="12" t="s">
        <v>65</v>
      </c>
      <c r="D93" s="13" t="s">
        <v>9</v>
      </c>
      <c r="E93" s="13">
        <v>10</v>
      </c>
      <c r="F93" s="13" t="s">
        <v>68</v>
      </c>
      <c r="G93" s="13">
        <v>1000</v>
      </c>
      <c r="H93" s="13">
        <v>500</v>
      </c>
    </row>
    <row r="94" spans="3:8">
      <c r="C94" s="12" t="s">
        <v>65</v>
      </c>
      <c r="D94" s="13" t="s">
        <v>9</v>
      </c>
      <c r="E94" s="13">
        <v>10</v>
      </c>
      <c r="F94" s="13" t="s">
        <v>69</v>
      </c>
      <c r="G94" s="13">
        <v>1000</v>
      </c>
      <c r="H94" s="13">
        <v>500</v>
      </c>
    </row>
    <row r="95" spans="3:8">
      <c r="C95" s="12" t="s">
        <v>65</v>
      </c>
      <c r="D95" s="13" t="s">
        <v>9</v>
      </c>
      <c r="E95" s="13">
        <v>10</v>
      </c>
      <c r="F95" s="13" t="s">
        <v>70</v>
      </c>
      <c r="G95" s="13">
        <v>1000</v>
      </c>
      <c r="H95" s="13">
        <v>500</v>
      </c>
    </row>
    <row r="96" spans="3:8">
      <c r="C96" s="12" t="s">
        <v>65</v>
      </c>
      <c r="D96" s="13" t="s">
        <v>9</v>
      </c>
      <c r="E96" s="13">
        <v>10</v>
      </c>
      <c r="F96" s="13" t="s">
        <v>71</v>
      </c>
      <c r="G96" s="13">
        <v>1000</v>
      </c>
      <c r="H96" s="13">
        <v>500</v>
      </c>
    </row>
    <row r="97" spans="3:8">
      <c r="C97" s="12" t="s">
        <v>65</v>
      </c>
      <c r="D97" s="13" t="s">
        <v>9</v>
      </c>
      <c r="E97" s="13">
        <v>10</v>
      </c>
      <c r="F97" s="13" t="s">
        <v>72</v>
      </c>
      <c r="G97" s="13">
        <v>1000</v>
      </c>
      <c r="H97" s="13">
        <v>500</v>
      </c>
    </row>
    <row r="98" spans="3:8">
      <c r="C98" s="12" t="s">
        <v>65</v>
      </c>
      <c r="D98" s="13" t="s">
        <v>9</v>
      </c>
      <c r="E98" s="13">
        <v>10</v>
      </c>
      <c r="F98" s="13" t="s">
        <v>73</v>
      </c>
      <c r="G98" s="13">
        <v>1000</v>
      </c>
      <c r="H98" s="13">
        <v>500</v>
      </c>
    </row>
    <row r="99" spans="3:8">
      <c r="C99" s="12" t="s">
        <v>65</v>
      </c>
      <c r="D99" s="13" t="s">
        <v>9</v>
      </c>
      <c r="E99" s="13">
        <v>10</v>
      </c>
      <c r="F99" s="13" t="s">
        <v>74</v>
      </c>
      <c r="G99" s="13">
        <v>1000</v>
      </c>
      <c r="H99" s="13">
        <v>500</v>
      </c>
    </row>
    <row r="100" spans="3:8">
      <c r="C100" s="12" t="s">
        <v>65</v>
      </c>
      <c r="D100" s="13" t="s">
        <v>7</v>
      </c>
      <c r="E100" s="13">
        <v>34</v>
      </c>
      <c r="F100" s="13" t="s">
        <v>75</v>
      </c>
      <c r="G100" s="13">
        <v>3400</v>
      </c>
      <c r="H100" s="13">
        <v>1700</v>
      </c>
    </row>
    <row r="101" spans="3:8">
      <c r="C101" s="12" t="s">
        <v>65</v>
      </c>
      <c r="D101" s="13" t="s">
        <v>7</v>
      </c>
      <c r="E101" s="13">
        <v>10</v>
      </c>
      <c r="F101" s="13" t="s">
        <v>66</v>
      </c>
      <c r="G101" s="13">
        <v>1000</v>
      </c>
      <c r="H101" s="13">
        <v>500</v>
      </c>
    </row>
    <row r="102" spans="3:8">
      <c r="C102" s="12" t="s">
        <v>65</v>
      </c>
      <c r="D102" s="13" t="s">
        <v>7</v>
      </c>
      <c r="E102" s="13">
        <v>10</v>
      </c>
      <c r="F102" s="13" t="s">
        <v>67</v>
      </c>
      <c r="G102" s="13">
        <v>1000</v>
      </c>
      <c r="H102" s="13">
        <v>500</v>
      </c>
    </row>
    <row r="103" spans="3:8">
      <c r="C103" s="12" t="s">
        <v>65</v>
      </c>
      <c r="D103" s="13" t="s">
        <v>7</v>
      </c>
      <c r="E103" s="13">
        <v>10</v>
      </c>
      <c r="F103" s="13" t="s">
        <v>68</v>
      </c>
      <c r="G103" s="13">
        <v>1000</v>
      </c>
      <c r="H103" s="13">
        <v>500</v>
      </c>
    </row>
    <row r="104" spans="3:8">
      <c r="C104" s="12" t="s">
        <v>65</v>
      </c>
      <c r="D104" s="13" t="s">
        <v>7</v>
      </c>
      <c r="E104" s="13">
        <v>10</v>
      </c>
      <c r="F104" s="13" t="s">
        <v>69</v>
      </c>
      <c r="G104" s="13">
        <v>1000</v>
      </c>
      <c r="H104" s="13">
        <v>500</v>
      </c>
    </row>
    <row r="105" spans="3:8">
      <c r="C105" s="12" t="s">
        <v>65</v>
      </c>
      <c r="D105" s="13" t="s">
        <v>7</v>
      </c>
      <c r="E105" s="13">
        <v>10</v>
      </c>
      <c r="F105" s="13" t="s">
        <v>70</v>
      </c>
      <c r="G105" s="13">
        <v>1000</v>
      </c>
      <c r="H105" s="13">
        <v>500</v>
      </c>
    </row>
    <row r="106" spans="3:8">
      <c r="C106" s="12" t="s">
        <v>65</v>
      </c>
      <c r="D106" s="13" t="s">
        <v>7</v>
      </c>
      <c r="E106" s="13">
        <v>10</v>
      </c>
      <c r="F106" s="13" t="s">
        <v>71</v>
      </c>
      <c r="G106" s="13">
        <v>1000</v>
      </c>
      <c r="H106" s="13">
        <v>500</v>
      </c>
    </row>
    <row r="107" spans="3:8">
      <c r="C107" s="12" t="s">
        <v>65</v>
      </c>
      <c r="D107" s="13" t="s">
        <v>7</v>
      </c>
      <c r="E107" s="13">
        <v>10</v>
      </c>
      <c r="F107" s="13" t="s">
        <v>72</v>
      </c>
      <c r="G107" s="13">
        <v>1000</v>
      </c>
      <c r="H107" s="13">
        <v>500</v>
      </c>
    </row>
    <row r="108" spans="3:8">
      <c r="C108" s="12" t="s">
        <v>65</v>
      </c>
      <c r="D108" s="13" t="s">
        <v>7</v>
      </c>
      <c r="E108" s="13">
        <v>10</v>
      </c>
      <c r="F108" s="13" t="s">
        <v>73</v>
      </c>
      <c r="G108" s="13">
        <v>1000</v>
      </c>
      <c r="H108" s="13">
        <v>500</v>
      </c>
    </row>
    <row r="109" spans="3:8">
      <c r="C109" s="12" t="s">
        <v>65</v>
      </c>
      <c r="D109" s="13" t="s">
        <v>7</v>
      </c>
      <c r="E109" s="13">
        <v>10</v>
      </c>
      <c r="F109" s="13" t="s">
        <v>74</v>
      </c>
      <c r="G109" s="13">
        <v>1000</v>
      </c>
      <c r="H109" s="13">
        <v>500</v>
      </c>
    </row>
    <row r="110" spans="3:8">
      <c r="C110" s="12" t="s">
        <v>65</v>
      </c>
      <c r="D110" s="13" t="s">
        <v>7</v>
      </c>
      <c r="E110" s="13">
        <v>10</v>
      </c>
      <c r="F110" s="13" t="s">
        <v>76</v>
      </c>
      <c r="G110" s="13">
        <v>1000</v>
      </c>
      <c r="H110" s="13">
        <v>500</v>
      </c>
    </row>
    <row r="111" spans="3:8">
      <c r="C111" s="12" t="s">
        <v>65</v>
      </c>
      <c r="D111" s="13" t="s">
        <v>7</v>
      </c>
      <c r="E111" s="13">
        <v>10</v>
      </c>
      <c r="F111" s="13" t="s">
        <v>77</v>
      </c>
      <c r="G111" s="13">
        <v>1000</v>
      </c>
      <c r="H111" s="13">
        <v>500</v>
      </c>
    </row>
    <row r="112" spans="3:8">
      <c r="C112" s="12" t="s">
        <v>65</v>
      </c>
      <c r="D112" s="13" t="s">
        <v>7</v>
      </c>
      <c r="E112" s="13">
        <v>10</v>
      </c>
      <c r="F112" s="13" t="s">
        <v>78</v>
      </c>
      <c r="G112" s="13">
        <v>1000</v>
      </c>
      <c r="H112" s="13">
        <v>500</v>
      </c>
    </row>
    <row r="113" spans="3:8">
      <c r="C113" s="12" t="s">
        <v>65</v>
      </c>
      <c r="D113" s="13" t="s">
        <v>7</v>
      </c>
      <c r="E113" s="13">
        <v>10</v>
      </c>
      <c r="F113" s="13" t="s">
        <v>79</v>
      </c>
      <c r="G113" s="13">
        <v>1000</v>
      </c>
      <c r="H113" s="13">
        <v>500</v>
      </c>
    </row>
    <row r="114" spans="3:8">
      <c r="C114" s="12" t="s">
        <v>65</v>
      </c>
      <c r="D114" s="13" t="s">
        <v>7</v>
      </c>
      <c r="E114" s="13">
        <v>10</v>
      </c>
      <c r="F114" s="13" t="s">
        <v>80</v>
      </c>
      <c r="G114" s="13">
        <v>1000</v>
      </c>
      <c r="H114" s="13">
        <v>500</v>
      </c>
    </row>
    <row r="115" spans="3:8">
      <c r="C115" s="12" t="s">
        <v>65</v>
      </c>
      <c r="D115" s="13" t="s">
        <v>7</v>
      </c>
      <c r="E115" s="13">
        <v>10</v>
      </c>
      <c r="F115" s="13" t="s">
        <v>81</v>
      </c>
      <c r="G115" s="13">
        <v>1000</v>
      </c>
      <c r="H115" s="13">
        <v>500</v>
      </c>
    </row>
    <row r="116" spans="3:8">
      <c r="C116" s="12" t="s">
        <v>65</v>
      </c>
      <c r="D116" s="13" t="s">
        <v>7</v>
      </c>
      <c r="E116" s="13">
        <v>10</v>
      </c>
      <c r="F116" s="13" t="s">
        <v>82</v>
      </c>
      <c r="G116" s="13">
        <v>1000</v>
      </c>
      <c r="H116" s="13">
        <v>500</v>
      </c>
    </row>
    <row r="117" spans="3:8">
      <c r="C117" s="12" t="s">
        <v>83</v>
      </c>
      <c r="D117" s="13" t="s">
        <v>21</v>
      </c>
      <c r="E117" s="13">
        <v>284</v>
      </c>
      <c r="F117" s="13" t="s">
        <v>21</v>
      </c>
      <c r="H117" s="12">
        <v>284</v>
      </c>
    </row>
    <row r="118" spans="3:8">
      <c r="C118" s="12" t="s">
        <v>84</v>
      </c>
      <c r="D118" s="13" t="s">
        <v>21</v>
      </c>
      <c r="E118" s="13">
        <v>259</v>
      </c>
      <c r="F118" s="13" t="s">
        <v>21</v>
      </c>
      <c r="H118" s="12">
        <v>259</v>
      </c>
    </row>
    <row r="119" spans="3:8">
      <c r="C119" s="12" t="s">
        <v>85</v>
      </c>
      <c r="D119" s="13" t="s">
        <v>21</v>
      </c>
      <c r="E119" s="13">
        <v>164</v>
      </c>
      <c r="F119" s="13" t="s">
        <v>21</v>
      </c>
      <c r="H119" s="12">
        <v>164</v>
      </c>
    </row>
    <row r="120" spans="3:8">
      <c r="C120" s="12" t="s">
        <v>86</v>
      </c>
      <c r="D120" s="13" t="s">
        <v>21</v>
      </c>
      <c r="E120" s="13">
        <v>31</v>
      </c>
      <c r="F120" s="13" t="s">
        <v>87</v>
      </c>
      <c r="H120" s="12">
        <v>31</v>
      </c>
    </row>
    <row r="121" spans="3:8">
      <c r="C121" s="12" t="s">
        <v>88</v>
      </c>
      <c r="D121" s="13" t="s">
        <v>21</v>
      </c>
      <c r="E121" s="13">
        <v>23</v>
      </c>
      <c r="F121" s="13" t="s">
        <v>21</v>
      </c>
      <c r="H121" s="12">
        <v>23</v>
      </c>
    </row>
    <row r="122" spans="3:8">
      <c r="C122" s="12" t="s">
        <v>89</v>
      </c>
      <c r="D122" s="13" t="s">
        <v>21</v>
      </c>
      <c r="E122" s="13">
        <v>36</v>
      </c>
      <c r="F122" s="13" t="s">
        <v>21</v>
      </c>
      <c r="H122" s="12">
        <v>36</v>
      </c>
    </row>
    <row r="123" spans="3:8">
      <c r="C123" s="12" t="s">
        <v>90</v>
      </c>
      <c r="D123" s="13" t="s">
        <v>21</v>
      </c>
      <c r="E123" s="13">
        <v>3</v>
      </c>
      <c r="F123" s="13" t="s">
        <v>91</v>
      </c>
      <c r="H123" s="12">
        <v>300</v>
      </c>
    </row>
    <row r="124" spans="3:8">
      <c r="C124" s="12" t="s">
        <v>92</v>
      </c>
      <c r="D124" s="13" t="s">
        <v>21</v>
      </c>
      <c r="E124" s="13">
        <v>30</v>
      </c>
      <c r="F124" s="13" t="s">
        <v>91</v>
      </c>
      <c r="H124" s="12">
        <v>30</v>
      </c>
    </row>
    <row r="125" spans="3:8">
      <c r="C125" s="12" t="s">
        <v>93</v>
      </c>
      <c r="D125" s="13" t="s">
        <v>21</v>
      </c>
      <c r="E125" s="13">
        <v>10</v>
      </c>
      <c r="F125" s="13" t="s">
        <v>21</v>
      </c>
    </row>
    <row r="126" spans="3:8">
      <c r="C126" s="12" t="s">
        <v>94</v>
      </c>
      <c r="D126" s="13" t="s">
        <v>21</v>
      </c>
      <c r="E126" s="13">
        <v>7</v>
      </c>
      <c r="F126" s="13" t="s">
        <v>21</v>
      </c>
    </row>
    <row r="127" spans="3:8">
      <c r="C127" s="12" t="s">
        <v>95</v>
      </c>
      <c r="E127" s="13">
        <v>1</v>
      </c>
      <c r="F127" s="13" t="s">
        <v>21</v>
      </c>
    </row>
    <row r="128" spans="3:8">
      <c r="C128" s="12" t="s">
        <v>96</v>
      </c>
      <c r="D128" s="13" t="s">
        <v>21</v>
      </c>
      <c r="E128" s="13">
        <v>9</v>
      </c>
      <c r="F128" s="13" t="s">
        <v>21</v>
      </c>
    </row>
    <row r="129" spans="3:6">
      <c r="C129" s="12" t="s">
        <v>97</v>
      </c>
      <c r="E129" s="13">
        <v>4</v>
      </c>
      <c r="F129" s="13" t="s">
        <v>21</v>
      </c>
    </row>
  </sheetData>
  <mergeCells count="2">
    <mergeCell ref="H26:H32"/>
    <mergeCell ref="H33:H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C641-A57F-4C3A-8119-4030252CBFF5}">
  <dimension ref="B4:R51"/>
  <sheetViews>
    <sheetView tabSelected="1" topLeftCell="C30" zoomScale="70" zoomScaleNormal="70" workbookViewId="0">
      <selection activeCell="S45" sqref="S45"/>
    </sheetView>
  </sheetViews>
  <sheetFormatPr defaultColWidth="11.42578125" defaultRowHeight="15"/>
  <cols>
    <col min="3" max="3" width="34.140625" customWidth="1"/>
    <col min="4" max="4" width="12.42578125" customWidth="1"/>
    <col min="7" max="7" width="4.28515625" style="2" customWidth="1"/>
    <col min="9" max="9" width="33.140625" customWidth="1"/>
    <col min="10" max="10" width="21.140625" customWidth="1"/>
    <col min="12" max="12" width="12.42578125" customWidth="1"/>
    <col min="13" max="13" width="5" style="2" customWidth="1"/>
    <col min="15" max="15" width="37.140625" customWidth="1"/>
    <col min="16" max="16" width="24.28515625" customWidth="1"/>
    <col min="18" max="18" width="12.28515625" customWidth="1"/>
  </cols>
  <sheetData>
    <row r="4" spans="2:18">
      <c r="B4" s="1" t="s">
        <v>98</v>
      </c>
      <c r="C4" s="1" t="s">
        <v>99</v>
      </c>
      <c r="D4" s="1" t="s">
        <v>100</v>
      </c>
      <c r="E4" s="1" t="s">
        <v>101</v>
      </c>
      <c r="F4" s="1" t="s">
        <v>102</v>
      </c>
      <c r="H4" s="1" t="s">
        <v>98</v>
      </c>
      <c r="I4" s="1" t="s">
        <v>99</v>
      </c>
      <c r="J4" s="1" t="s">
        <v>103</v>
      </c>
      <c r="K4" s="1" t="s">
        <v>104</v>
      </c>
      <c r="L4" s="1" t="s">
        <v>105</v>
      </c>
      <c r="N4" s="1" t="s">
        <v>98</v>
      </c>
      <c r="O4" s="1" t="s">
        <v>99</v>
      </c>
      <c r="P4" s="1" t="s">
        <v>106</v>
      </c>
      <c r="Q4" s="1" t="s">
        <v>104</v>
      </c>
      <c r="R4" s="1" t="s">
        <v>105</v>
      </c>
    </row>
    <row r="5" spans="2:18">
      <c r="B5" t="s">
        <v>107</v>
      </c>
      <c r="C5" t="s">
        <v>108</v>
      </c>
      <c r="D5" s="5">
        <f>SUMIF(ENTRADAS[CÓDIGO],ELEMENTOS[[#This Row],[CÓDIGO]],ENTRADAS[CANTIDAD])</f>
        <v>3300</v>
      </c>
      <c r="E5" s="5">
        <f>SUMIF(SALIDAS[CÓDIGO],ELEMENTOS[[#This Row],[CÓDIGO]],SALIDAS[CANTIDAD])</f>
        <v>50</v>
      </c>
      <c r="F5" s="5">
        <f>ELEMENTOS[[#This Row],[ENTRADAS]]-ELEMENTOS[[#This Row],[SALIDAS]]</f>
        <v>3250</v>
      </c>
      <c r="H5" t="s">
        <v>107</v>
      </c>
      <c r="I5" t="str">
        <f>VLOOKUP(ENTRADAS[[#This Row],[CÓDIGO]],B4:F23,2,FALSE)</f>
        <v>PARES GUANTES DE LATEX TS</v>
      </c>
      <c r="J5" t="s">
        <v>109</v>
      </c>
      <c r="K5" s="3">
        <v>44392</v>
      </c>
      <c r="L5" s="5">
        <v>3300</v>
      </c>
      <c r="N5" t="s">
        <v>110</v>
      </c>
      <c r="O5" t="str">
        <f>VLOOKUP(SALIDAS[[#This Row],[CÓDIGO]],B4:F23,2,FALSE)</f>
        <v>GEL X 1000</v>
      </c>
      <c r="P5" t="s">
        <v>111</v>
      </c>
      <c r="Q5" s="3">
        <v>44393</v>
      </c>
      <c r="R5" s="5">
        <v>2</v>
      </c>
    </row>
    <row r="6" spans="2:18">
      <c r="B6" t="s">
        <v>112</v>
      </c>
      <c r="C6" t="s">
        <v>113</v>
      </c>
      <c r="D6" s="5">
        <f>SUMIF(ENTRADAS[CÓDIGO],ELEMENTOS[[#This Row],[CÓDIGO]],ENTRADAS[CANTIDAD])</f>
        <v>10250</v>
      </c>
      <c r="E6" s="5">
        <f>SUMIF(SALIDAS[CÓDIGO],ELEMENTOS[[#This Row],[CÓDIGO]],SALIDAS[CANTIDAD])</f>
        <v>200</v>
      </c>
      <c r="F6" s="5">
        <f>ELEMENTOS[[#This Row],[ENTRADAS]]-ELEMENTOS[[#This Row],[SALIDAS]]</f>
        <v>10050</v>
      </c>
      <c r="H6" t="s">
        <v>112</v>
      </c>
      <c r="I6" t="str">
        <f>VLOOKUP(ENTRADAS[[#This Row],[CÓDIGO]],B5:F24,2,FALSE)</f>
        <v>PARES GUANTES DE LATEX TM</v>
      </c>
      <c r="J6" t="s">
        <v>109</v>
      </c>
      <c r="K6" s="3">
        <v>44392</v>
      </c>
      <c r="L6" s="5">
        <v>10250</v>
      </c>
      <c r="N6" t="s">
        <v>110</v>
      </c>
      <c r="O6" t="str">
        <f>VLOOKUP(SALIDAS[[#This Row],[CÓDIGO]],B5:F24,2,FALSE)</f>
        <v>GEL X 1000</v>
      </c>
      <c r="P6" t="s">
        <v>114</v>
      </c>
      <c r="Q6" s="3">
        <v>44396</v>
      </c>
      <c r="R6" s="5">
        <v>1</v>
      </c>
    </row>
    <row r="7" spans="2:18">
      <c r="B7" t="s">
        <v>115</v>
      </c>
      <c r="C7" t="s">
        <v>116</v>
      </c>
      <c r="D7" s="5">
        <f>SUMIF(ENTRADAS[CÓDIGO],ELEMENTOS[[#This Row],[CÓDIGO]],ENTRADAS[CANTIDAD])</f>
        <v>150</v>
      </c>
      <c r="E7" s="5">
        <f>SUMIF(SALIDAS[CÓDIGO],ELEMENTOS[[#This Row],[CÓDIGO]],SALIDAS[CANTIDAD])</f>
        <v>0</v>
      </c>
      <c r="F7" s="5">
        <f>ELEMENTOS[[#This Row],[ENTRADAS]]-ELEMENTOS[[#This Row],[SALIDAS]]</f>
        <v>150</v>
      </c>
      <c r="H7" t="s">
        <v>115</v>
      </c>
      <c r="I7" t="str">
        <f>VLOOKUP(ENTRADAS[[#This Row],[CÓDIGO]],B6:F25,2,FALSE)</f>
        <v>PARES GUANTES DE LATEX TL</v>
      </c>
      <c r="J7" t="s">
        <v>109</v>
      </c>
      <c r="K7" s="3">
        <v>44392</v>
      </c>
      <c r="L7" s="5">
        <v>150</v>
      </c>
      <c r="N7" t="s">
        <v>117</v>
      </c>
      <c r="O7" t="str">
        <f>VLOOKUP(SALIDAS[[#This Row],[CÓDIGO]],B6:F25,2,FALSE)</f>
        <v>TAPABOCAS</v>
      </c>
      <c r="P7" t="s">
        <v>114</v>
      </c>
      <c r="Q7" s="3">
        <v>44396</v>
      </c>
      <c r="R7" s="5">
        <v>100</v>
      </c>
    </row>
    <row r="8" spans="2:18">
      <c r="B8" t="s">
        <v>118</v>
      </c>
      <c r="C8" t="s">
        <v>119</v>
      </c>
      <c r="D8" s="5">
        <f>SUMIF(ENTRADAS[CÓDIGO],ELEMENTOS[[#This Row],[CÓDIGO]],ENTRADAS[CANTIDAD])</f>
        <v>10275</v>
      </c>
      <c r="E8" s="5">
        <f>SUMIF(SALIDAS[CÓDIGO],ELEMENTOS[[#This Row],[CÓDIGO]],SALIDAS[CANTIDAD])</f>
        <v>0</v>
      </c>
      <c r="F8" s="5">
        <f>ELEMENTOS[[#This Row],[ENTRADAS]]-ELEMENTOS[[#This Row],[SALIDAS]]</f>
        <v>10275</v>
      </c>
      <c r="H8" t="s">
        <v>118</v>
      </c>
      <c r="I8" t="str">
        <f>VLOOKUP(ENTRADAS[[#This Row],[CÓDIGO]],B7:F26,2,FALSE)</f>
        <v>PARES GUANTES DE NITRILO TS</v>
      </c>
      <c r="J8" t="s">
        <v>109</v>
      </c>
      <c r="K8" s="3">
        <v>44392</v>
      </c>
      <c r="L8" s="5">
        <v>10275</v>
      </c>
      <c r="N8" t="s">
        <v>120</v>
      </c>
      <c r="O8" t="str">
        <f>VLOOKUP(SALIDAS[[#This Row],[CÓDIGO]],B7:F26,2,FALSE)</f>
        <v>CARETA</v>
      </c>
      <c r="P8" t="s">
        <v>121</v>
      </c>
      <c r="Q8" s="3">
        <v>44396</v>
      </c>
      <c r="R8" s="5">
        <v>1</v>
      </c>
    </row>
    <row r="9" spans="2:18">
      <c r="B9" t="s">
        <v>122</v>
      </c>
      <c r="C9" t="s">
        <v>123</v>
      </c>
      <c r="D9" s="5">
        <f>SUMIF(ENTRADAS[CÓDIGO],ELEMENTOS[[#This Row],[CÓDIGO]],ENTRADAS[CANTIDAD])</f>
        <v>5925</v>
      </c>
      <c r="E9" s="5">
        <f>SUMIF(SALIDAS[CÓDIGO],ELEMENTOS[[#This Row],[CÓDIGO]],SALIDAS[CANTIDAD])</f>
        <v>100</v>
      </c>
      <c r="F9" s="5">
        <f>ELEMENTOS[[#This Row],[ENTRADAS]]-ELEMENTOS[[#This Row],[SALIDAS]]</f>
        <v>5825</v>
      </c>
      <c r="H9" t="s">
        <v>122</v>
      </c>
      <c r="I9" t="str">
        <f>VLOOKUP(ENTRADAS[[#This Row],[CÓDIGO]],B8:F27,2,FALSE)</f>
        <v>PARES GUANTES DE NITRILO TM</v>
      </c>
      <c r="J9" t="s">
        <v>109</v>
      </c>
      <c r="K9" s="3">
        <v>44392</v>
      </c>
      <c r="L9" s="5">
        <v>5925</v>
      </c>
      <c r="N9" t="s">
        <v>117</v>
      </c>
      <c r="O9" t="str">
        <f>VLOOKUP(SALIDAS[[#This Row],[CÓDIGO]],B8:F27,2,FALSE)</f>
        <v>TAPABOCAS</v>
      </c>
      <c r="P9" t="s">
        <v>124</v>
      </c>
      <c r="Q9" s="3">
        <v>44396</v>
      </c>
      <c r="R9" s="5">
        <v>500</v>
      </c>
    </row>
    <row r="10" spans="2:18">
      <c r="B10" t="s">
        <v>125</v>
      </c>
      <c r="C10" t="s">
        <v>126</v>
      </c>
      <c r="D10" s="5">
        <f>SUMIF(ENTRADAS[CÓDIGO],ELEMENTOS[[#This Row],[CÓDIGO]],ENTRADAS[CANTIDAD])</f>
        <v>50</v>
      </c>
      <c r="E10" s="5">
        <f>SUMIF(SALIDAS[CÓDIGO],ELEMENTOS[[#This Row],[CÓDIGO]],SALIDAS[CANTIDAD])</f>
        <v>0</v>
      </c>
      <c r="F10" s="5">
        <f>ELEMENTOS[[#This Row],[ENTRADAS]]-ELEMENTOS[[#This Row],[SALIDAS]]</f>
        <v>50</v>
      </c>
      <c r="H10" t="s">
        <v>125</v>
      </c>
      <c r="I10" t="str">
        <f>VLOOKUP(ENTRADAS[[#This Row],[CÓDIGO]],B9:F28,2,FALSE)</f>
        <v>PARES GUANTES DE NITRILO TL</v>
      </c>
      <c r="J10" t="s">
        <v>109</v>
      </c>
      <c r="K10" s="3">
        <v>44392</v>
      </c>
      <c r="L10" s="5">
        <v>50</v>
      </c>
      <c r="N10" t="s">
        <v>127</v>
      </c>
      <c r="O10" t="str">
        <f>VLOOKUP(SALIDAS[[#This Row],[CÓDIGO]],B9:F28,2,FALSE)</f>
        <v>PANTALLAS ACRILICAS FRONTALES</v>
      </c>
      <c r="P10" t="s">
        <v>111</v>
      </c>
      <c r="Q10" s="3">
        <v>44396</v>
      </c>
      <c r="R10" s="5">
        <v>6</v>
      </c>
    </row>
    <row r="11" spans="2:18">
      <c r="B11" t="s">
        <v>117</v>
      </c>
      <c r="C11" t="s">
        <v>128</v>
      </c>
      <c r="D11" s="5">
        <f>SUMIF(ENTRADAS[CÓDIGO],ELEMENTOS[[#This Row],[CÓDIGO]],ENTRADAS[CANTIDAD])</f>
        <v>130350</v>
      </c>
      <c r="E11" s="5">
        <f>SUMIF(SALIDAS[CÓDIGO],ELEMENTOS[[#This Row],[CÓDIGO]],SALIDAS[CANTIDAD])</f>
        <v>38903</v>
      </c>
      <c r="F11" s="5">
        <f>ELEMENTOS[[#This Row],[ENTRADAS]]-ELEMENTOS[[#This Row],[SALIDAS]]</f>
        <v>91447</v>
      </c>
      <c r="H11" t="s">
        <v>117</v>
      </c>
      <c r="I11" t="str">
        <f>VLOOKUP(ENTRADAS[[#This Row],[CÓDIGO]],B10:F29,2,FALSE)</f>
        <v>TAPABOCAS</v>
      </c>
      <c r="J11" t="s">
        <v>109</v>
      </c>
      <c r="K11" s="3">
        <v>44392</v>
      </c>
      <c r="L11" s="5">
        <v>130350</v>
      </c>
      <c r="N11" t="s">
        <v>127</v>
      </c>
      <c r="O11" t="str">
        <f>VLOOKUP(SALIDAS[[#This Row],[CÓDIGO]],B10:F29,2,FALSE)</f>
        <v>PANTALLAS ACRILICAS FRONTALES</v>
      </c>
      <c r="P11" t="s">
        <v>129</v>
      </c>
      <c r="Q11" s="3">
        <v>44396</v>
      </c>
      <c r="R11" s="5">
        <v>5</v>
      </c>
    </row>
    <row r="12" spans="2:18">
      <c r="B12" t="s">
        <v>130</v>
      </c>
      <c r="C12" t="s">
        <v>131</v>
      </c>
      <c r="D12" s="5">
        <f>SUMIF(ENTRADAS[CÓDIGO],ELEMENTOS[[#This Row],[CÓDIGO]],ENTRADAS[CANTIDAD])</f>
        <v>3760</v>
      </c>
      <c r="E12" s="5">
        <f>SUMIF(SALIDAS[CÓDIGO],ELEMENTOS[[#This Row],[CÓDIGO]],SALIDAS[CANTIDAD])</f>
        <v>90</v>
      </c>
      <c r="F12" s="5">
        <f>ELEMENTOS[[#This Row],[ENTRADAS]]-ELEMENTOS[[#This Row],[SALIDAS]]</f>
        <v>3670</v>
      </c>
      <c r="H12" t="s">
        <v>130</v>
      </c>
      <c r="I12" t="str">
        <f>VLOOKUP(ENTRADAS[[#This Row],[CÓDIGO]],B11:F30,2,FALSE)</f>
        <v>RESPIRADORES N95</v>
      </c>
      <c r="J12" t="s">
        <v>109</v>
      </c>
      <c r="K12" s="3">
        <v>44392</v>
      </c>
      <c r="L12" s="5">
        <v>3760</v>
      </c>
      <c r="N12" t="s">
        <v>117</v>
      </c>
      <c r="O12" t="str">
        <f>VLOOKUP(SALIDAS[[#This Row],[CÓDIGO]],B11:F30,2,FALSE)</f>
        <v>TAPABOCAS</v>
      </c>
      <c r="P12" t="s">
        <v>132</v>
      </c>
      <c r="Q12" s="3">
        <v>44400</v>
      </c>
      <c r="R12" s="5">
        <v>20</v>
      </c>
    </row>
    <row r="13" spans="2:18">
      <c r="B13" t="s">
        <v>110</v>
      </c>
      <c r="C13" t="s">
        <v>133</v>
      </c>
      <c r="D13" s="5">
        <f>SUMIF(ENTRADAS[CÓDIGO],ELEMENTOS[[#This Row],[CÓDIGO]],ENTRADAS[CANTIDAD])</f>
        <v>259</v>
      </c>
      <c r="E13" s="5">
        <f>SUMIF(SALIDAS[CÓDIGO],ELEMENTOS[[#This Row],[CÓDIGO]],SALIDAS[CANTIDAD])</f>
        <v>30</v>
      </c>
      <c r="F13" s="5">
        <f>ELEMENTOS[[#This Row],[ENTRADAS]]-ELEMENTOS[[#This Row],[SALIDAS]]</f>
        <v>229</v>
      </c>
      <c r="H13" t="s">
        <v>110</v>
      </c>
      <c r="I13" t="str">
        <f>VLOOKUP(ENTRADAS[[#This Row],[CÓDIGO]],B12:F31,2,FALSE)</f>
        <v>GEL X 1000</v>
      </c>
      <c r="J13" t="s">
        <v>109</v>
      </c>
      <c r="K13" s="3">
        <v>44392</v>
      </c>
      <c r="L13" s="5">
        <v>259</v>
      </c>
      <c r="N13" t="s">
        <v>130</v>
      </c>
      <c r="O13" t="str">
        <f>VLOOKUP(SALIDAS[[#This Row],[CÓDIGO]],B12:F31,2,FALSE)</f>
        <v>RESPIRADORES N95</v>
      </c>
      <c r="P13" t="s">
        <v>132</v>
      </c>
      <c r="Q13" s="3">
        <v>44400</v>
      </c>
      <c r="R13" s="5">
        <v>4</v>
      </c>
    </row>
    <row r="14" spans="2:18">
      <c r="B14" t="s">
        <v>134</v>
      </c>
      <c r="C14" t="s">
        <v>135</v>
      </c>
      <c r="D14" s="5">
        <f>SUMIF(ENTRADAS[CÓDIGO],ELEMENTOS[[#This Row],[CÓDIGO]],ENTRADAS[CANTIDAD])</f>
        <v>284</v>
      </c>
      <c r="E14" s="5">
        <f>SUMIF(SALIDAS[CÓDIGO],ELEMENTOS[[#This Row],[CÓDIGO]],SALIDAS[CANTIDAD])</f>
        <v>92</v>
      </c>
      <c r="F14" s="5">
        <f>ELEMENTOS[[#This Row],[ENTRADAS]]-ELEMENTOS[[#This Row],[SALIDAS]]</f>
        <v>192</v>
      </c>
      <c r="H14" t="s">
        <v>134</v>
      </c>
      <c r="I14" t="str">
        <f>VLOOKUP(ENTRADAS[[#This Row],[CÓDIGO]],B13:F32,2,FALSE)</f>
        <v>GEL X 500</v>
      </c>
      <c r="J14" t="s">
        <v>109</v>
      </c>
      <c r="K14" s="3">
        <v>44392</v>
      </c>
      <c r="L14" s="5">
        <v>284</v>
      </c>
      <c r="N14" t="s">
        <v>136</v>
      </c>
      <c r="O14" t="str">
        <f>VLOOKUP(SALIDAS[[#This Row],[CÓDIGO]],B13:F32,2,FALSE)</f>
        <v>GEL X 60</v>
      </c>
      <c r="P14" t="s">
        <v>132</v>
      </c>
      <c r="Q14" s="3">
        <v>44400</v>
      </c>
      <c r="R14" s="5">
        <v>1</v>
      </c>
    </row>
    <row r="15" spans="2:18">
      <c r="B15" t="s">
        <v>136</v>
      </c>
      <c r="C15" t="s">
        <v>137</v>
      </c>
      <c r="D15" s="5">
        <f>SUMIF(ENTRADAS[CÓDIGO],ELEMENTOS[[#This Row],[CÓDIGO]],ENTRADAS[CANTIDAD])</f>
        <v>164</v>
      </c>
      <c r="E15" s="5">
        <f>SUMIF(SALIDAS[CÓDIGO],ELEMENTOS[[#This Row],[CÓDIGO]],SALIDAS[CANTIDAD])</f>
        <v>133</v>
      </c>
      <c r="F15" s="5">
        <f>ELEMENTOS[[#This Row],[ENTRADAS]]-ELEMENTOS[[#This Row],[SALIDAS]]</f>
        <v>31</v>
      </c>
      <c r="H15" t="s">
        <v>136</v>
      </c>
      <c r="I15" t="str">
        <f>VLOOKUP(ENTRADAS[[#This Row],[CÓDIGO]],B14:F33,2,FALSE)</f>
        <v>GEL X 60</v>
      </c>
      <c r="J15" t="s">
        <v>109</v>
      </c>
      <c r="K15" s="3">
        <v>44392</v>
      </c>
      <c r="L15" s="5">
        <v>164</v>
      </c>
      <c r="N15" t="s">
        <v>117</v>
      </c>
      <c r="O15" s="4" t="str">
        <f>VLOOKUP(SALIDAS[[#This Row],[CÓDIGO]],B8:F33,2,FALSE)</f>
        <v>TAPABOCAS</v>
      </c>
      <c r="P15" s="4" t="s">
        <v>114</v>
      </c>
      <c r="Q15" s="3">
        <v>44400</v>
      </c>
      <c r="R15" s="5">
        <v>150</v>
      </c>
    </row>
    <row r="16" spans="2:18">
      <c r="B16" t="s">
        <v>138</v>
      </c>
      <c r="C16" t="s">
        <v>139</v>
      </c>
      <c r="D16" s="5">
        <f>SUMIF(ENTRADAS[CÓDIGO],ELEMENTOS[[#This Row],[CÓDIGO]],ENTRADAS[CANTIDAD])</f>
        <v>5</v>
      </c>
      <c r="E16" s="5">
        <f>SUMIF(SALIDAS[CÓDIGO],ELEMENTOS[[#This Row],[CÓDIGO]],SALIDAS[CANTIDAD])</f>
        <v>4</v>
      </c>
      <c r="F16" s="5">
        <f>ELEMENTOS[[#This Row],[ENTRADAS]]-ELEMENTOS[[#This Row],[SALIDAS]]</f>
        <v>1</v>
      </c>
      <c r="H16" t="s">
        <v>138</v>
      </c>
      <c r="I16" t="str">
        <f>VLOOKUP(ENTRADAS[[#This Row],[CÓDIGO]],B15:F34,2,FALSE)</f>
        <v>DISPENSADORES DE GEL</v>
      </c>
      <c r="J16" t="s">
        <v>109</v>
      </c>
      <c r="K16" s="3">
        <v>44392</v>
      </c>
      <c r="L16" s="5">
        <v>5</v>
      </c>
      <c r="N16" t="s">
        <v>140</v>
      </c>
      <c r="O16" s="4" t="str">
        <f>VLOOKUP(SALIDAS[[#This Row],[CÓDIGO]],B15:F34,2,FALSE)</f>
        <v>TERMOMETROS</v>
      </c>
      <c r="P16" s="4" t="s">
        <v>141</v>
      </c>
      <c r="Q16" s="3">
        <v>44403</v>
      </c>
      <c r="R16" s="5">
        <v>1</v>
      </c>
    </row>
    <row r="17" spans="2:18">
      <c r="B17" t="s">
        <v>142</v>
      </c>
      <c r="C17" t="s">
        <v>143</v>
      </c>
      <c r="D17" s="5">
        <f>SUMIF(ENTRADAS[CÓDIGO],ELEMENTOS[[#This Row],[CÓDIGO]],ENTRADAS[CANTIDAD])</f>
        <v>23</v>
      </c>
      <c r="E17" s="5">
        <f>SUMIF(SALIDAS[CÓDIGO],ELEMENTOS[[#This Row],[CÓDIGO]],SALIDAS[CANTIDAD])</f>
        <v>0</v>
      </c>
      <c r="F17" s="5">
        <f>ELEMENTOS[[#This Row],[ENTRADAS]]-ELEMENTOS[[#This Row],[SALIDAS]]</f>
        <v>23</v>
      </c>
      <c r="H17" t="s">
        <v>142</v>
      </c>
      <c r="I17" t="str">
        <f>VLOOKUP(ENTRADAS[[#This Row],[CÓDIGO]],B16:F35,2,FALSE)</f>
        <v>MONOGAFAS</v>
      </c>
      <c r="J17" t="s">
        <v>109</v>
      </c>
      <c r="K17" s="3">
        <v>44392</v>
      </c>
      <c r="L17" s="5">
        <v>23</v>
      </c>
      <c r="N17" t="s">
        <v>140</v>
      </c>
      <c r="O17" s="4" t="str">
        <f>VLOOKUP(SALIDAS[[#This Row],[CÓDIGO]],B16:F35,2,FALSE)</f>
        <v>TERMOMETROS</v>
      </c>
      <c r="P17" s="4" t="s">
        <v>144</v>
      </c>
      <c r="Q17" s="3">
        <v>44403</v>
      </c>
      <c r="R17" s="5">
        <v>1</v>
      </c>
    </row>
    <row r="18" spans="2:18">
      <c r="B18" t="s">
        <v>120</v>
      </c>
      <c r="C18" t="s">
        <v>145</v>
      </c>
      <c r="D18" s="5">
        <f>SUMIF(ENTRADAS[CÓDIGO],ELEMENTOS[[#This Row],[CÓDIGO]],ENTRADAS[CANTIDAD])</f>
        <v>31</v>
      </c>
      <c r="E18" s="5">
        <f>SUMIF(SALIDAS[CÓDIGO],ELEMENTOS[[#This Row],[CÓDIGO]],SALIDAS[CANTIDAD])</f>
        <v>6</v>
      </c>
      <c r="F18" s="5">
        <f>ELEMENTOS[[#This Row],[ENTRADAS]]-ELEMENTOS[[#This Row],[SALIDAS]]</f>
        <v>25</v>
      </c>
      <c r="H18" t="s">
        <v>120</v>
      </c>
      <c r="I18" t="str">
        <f>VLOOKUP(ENTRADAS[[#This Row],[CÓDIGO]],B17:F36,2,FALSE)</f>
        <v>CARETA</v>
      </c>
      <c r="J18" t="s">
        <v>109</v>
      </c>
      <c r="K18" s="3">
        <v>44392</v>
      </c>
      <c r="L18" s="5">
        <v>31</v>
      </c>
      <c r="N18" t="s">
        <v>117</v>
      </c>
      <c r="O18" s="4" t="str">
        <f>VLOOKUP(SALIDAS[[#This Row],[CÓDIGO]],B8:F36,2,FALSE)</f>
        <v>TAPABOCAS</v>
      </c>
      <c r="P18" s="4" t="s">
        <v>146</v>
      </c>
      <c r="Q18" s="3">
        <v>44403</v>
      </c>
      <c r="R18" s="5">
        <v>100</v>
      </c>
    </row>
    <row r="19" spans="2:18">
      <c r="B19" t="s">
        <v>147</v>
      </c>
      <c r="C19" t="s">
        <v>148</v>
      </c>
      <c r="D19" s="5">
        <f>SUMIF(ENTRADAS[CÓDIGO],ELEMENTOS[[#This Row],[CÓDIGO]],ENTRADAS[CANTIDAD])</f>
        <v>30</v>
      </c>
      <c r="E19" s="5">
        <f>SUMIF(SALIDAS[CÓDIGO],ELEMENTOS[[#This Row],[CÓDIGO]],SALIDAS[CANTIDAD])</f>
        <v>9</v>
      </c>
      <c r="F19" s="5">
        <f>ELEMENTOS[[#This Row],[ENTRADAS]]-ELEMENTOS[[#This Row],[SALIDAS]]</f>
        <v>21</v>
      </c>
      <c r="H19" t="s">
        <v>147</v>
      </c>
      <c r="I19" t="str">
        <f>VLOOKUP(ENTRADAS[[#This Row],[CÓDIGO]],B18:F37,2,FALSE)</f>
        <v>VISOR</v>
      </c>
      <c r="J19" t="s">
        <v>109</v>
      </c>
      <c r="K19" s="3">
        <v>44392</v>
      </c>
      <c r="L19" s="5">
        <v>30</v>
      </c>
      <c r="N19" t="s">
        <v>138</v>
      </c>
      <c r="O19" s="4" t="str">
        <f>VLOOKUP(SALIDAS[[#This Row],[CÓDIGO]],B16:F37,2,FALSE)</f>
        <v>DISPENSADORES DE GEL</v>
      </c>
      <c r="P19" s="4" t="s">
        <v>111</v>
      </c>
      <c r="Q19" s="3">
        <v>44403</v>
      </c>
      <c r="R19" s="5">
        <v>2</v>
      </c>
    </row>
    <row r="20" spans="2:18">
      <c r="B20" t="s">
        <v>149</v>
      </c>
      <c r="C20" t="s">
        <v>150</v>
      </c>
      <c r="D20" s="5">
        <f>SUMIF(ENTRADAS[CÓDIGO],ELEMENTOS[[#This Row],[CÓDIGO]],ENTRADAS[CANTIDAD])</f>
        <v>500</v>
      </c>
      <c r="E20" s="5">
        <f>SUMIF(SALIDAS[CÓDIGO],ELEMENTOS[[#This Row],[CÓDIGO]],SALIDAS[CANTIDAD])</f>
        <v>155</v>
      </c>
      <c r="F20" s="5">
        <f>ELEMENTOS[[#This Row],[ENTRADAS]]-ELEMENTOS[[#This Row],[SALIDAS]]</f>
        <v>345</v>
      </c>
      <c r="H20" t="s">
        <v>149</v>
      </c>
      <c r="I20" t="str">
        <f>VLOOKUP(ENTRADAS[[#This Row],[CÓDIGO]],B19:F38,2,FALSE)</f>
        <v>BATAS DESECHABLES</v>
      </c>
      <c r="J20" t="s">
        <v>109</v>
      </c>
      <c r="K20" s="3">
        <v>44392</v>
      </c>
      <c r="L20" s="5">
        <v>0</v>
      </c>
      <c r="N20" t="s">
        <v>138</v>
      </c>
      <c r="O20" s="4" t="str">
        <f>VLOOKUP(SALIDAS[[#This Row],[CÓDIGO]],B16:F38,2,FALSE)</f>
        <v>DISPENSADORES DE GEL</v>
      </c>
      <c r="P20" s="4" t="s">
        <v>151</v>
      </c>
      <c r="Q20" s="3">
        <v>44403</v>
      </c>
      <c r="R20" s="5">
        <v>2</v>
      </c>
    </row>
    <row r="21" spans="2:18">
      <c r="B21" t="s">
        <v>152</v>
      </c>
      <c r="C21" t="s">
        <v>153</v>
      </c>
      <c r="D21" s="5">
        <f>SUMIF(ENTRADAS[CÓDIGO],ELEMENTOS[[#This Row],[CÓDIGO]],ENTRADAS[CANTIDAD])</f>
        <v>300</v>
      </c>
      <c r="E21" s="5">
        <f>SUMIF(SALIDAS[CÓDIGO],ELEMENTOS[[#This Row],[CÓDIGO]],SALIDAS[CANTIDAD])</f>
        <v>84</v>
      </c>
      <c r="F21" s="5">
        <f>ELEMENTOS[[#This Row],[ENTRADAS]]-ELEMENTOS[[#This Row],[SALIDAS]]</f>
        <v>216</v>
      </c>
      <c r="H21" t="s">
        <v>152</v>
      </c>
      <c r="I21" t="str">
        <f>VLOOKUP(ENTRADAS[[#This Row],[CÓDIGO]],B20:F39,2,FALSE)</f>
        <v>COFIAS</v>
      </c>
      <c r="J21" t="s">
        <v>109</v>
      </c>
      <c r="K21" s="3">
        <v>44392</v>
      </c>
      <c r="L21" s="5">
        <v>300</v>
      </c>
      <c r="N21" t="s">
        <v>110</v>
      </c>
      <c r="O21" s="4" t="str">
        <f>VLOOKUP(SALIDAS[[#This Row],[CÓDIGO]],B13:F39,2,FALSE)</f>
        <v>GEL X 1000</v>
      </c>
      <c r="P21" s="4" t="s">
        <v>151</v>
      </c>
      <c r="Q21" s="3">
        <v>44403</v>
      </c>
      <c r="R21" s="5">
        <v>2</v>
      </c>
    </row>
    <row r="22" spans="2:18">
      <c r="B22" t="s">
        <v>127</v>
      </c>
      <c r="C22" t="s">
        <v>154</v>
      </c>
      <c r="D22" s="5">
        <f>SUMIF(ENTRADAS[CÓDIGO],ELEMENTOS[[#This Row],[CÓDIGO]],ENTRADAS[CANTIDAD])</f>
        <v>39</v>
      </c>
      <c r="E22" s="5">
        <f>SUMIF(SALIDAS[CÓDIGO],ELEMENTOS[[#This Row],[CÓDIGO]],SALIDAS[CANTIDAD])</f>
        <v>28</v>
      </c>
      <c r="F22" s="5">
        <f>ELEMENTOS[[#This Row],[ENTRADAS]]-ELEMENTOS[[#This Row],[SALIDAS]]</f>
        <v>11</v>
      </c>
      <c r="H22" t="s">
        <v>127</v>
      </c>
      <c r="I22" t="str">
        <f>VLOOKUP(ENTRADAS[[#This Row],[CÓDIGO]],B21:F40,2,FALSE)</f>
        <v>PANTALLAS ACRILICAS FRONTALES</v>
      </c>
      <c r="J22" t="s">
        <v>109</v>
      </c>
      <c r="K22" s="3">
        <v>44392</v>
      </c>
      <c r="L22" s="5">
        <v>39</v>
      </c>
      <c r="N22" t="s">
        <v>127</v>
      </c>
      <c r="O22" s="4" t="str">
        <f>VLOOKUP(SALIDAS[[#This Row],[CÓDIGO]],B21:F40,2,FALSE)</f>
        <v>PANTALLAS ACRILICAS FRONTALES</v>
      </c>
      <c r="P22" s="4" t="s">
        <v>151</v>
      </c>
      <c r="Q22" s="3">
        <v>44403</v>
      </c>
      <c r="R22" s="5">
        <v>3</v>
      </c>
    </row>
    <row r="23" spans="2:18">
      <c r="B23" t="s">
        <v>140</v>
      </c>
      <c r="C23" t="s">
        <v>155</v>
      </c>
      <c r="D23" s="5">
        <f>SUMIF(ENTRADAS[CÓDIGO],ELEMENTOS[[#This Row],[CÓDIGO]],ENTRADAS[CANTIDAD])</f>
        <v>36</v>
      </c>
      <c r="E23" s="5">
        <f>SUMIF(SALIDAS[CÓDIGO],ELEMENTOS[[#This Row],[CÓDIGO]],SALIDAS[CANTIDAD])</f>
        <v>2</v>
      </c>
      <c r="F23" s="5">
        <f>ELEMENTOS[[#This Row],[ENTRADAS]]-ELEMENTOS[[#This Row],[SALIDAS]]</f>
        <v>34</v>
      </c>
      <c r="H23" t="s">
        <v>140</v>
      </c>
      <c r="I23" t="str">
        <f>VLOOKUP(ENTRADAS[[#This Row],[CÓDIGO]],B22:F41,2,FALSE)</f>
        <v>TERMOMETROS</v>
      </c>
      <c r="J23" t="s">
        <v>109</v>
      </c>
      <c r="K23" s="3">
        <v>44392</v>
      </c>
      <c r="L23" s="5">
        <v>36</v>
      </c>
      <c r="N23" t="s">
        <v>120</v>
      </c>
      <c r="O23" s="4" t="str">
        <f>VLOOKUP(SALIDAS[[#This Row],[CÓDIGO]],B18:F41,2,FALSE)</f>
        <v>CARETA</v>
      </c>
      <c r="P23" s="4" t="s">
        <v>156</v>
      </c>
      <c r="Q23" s="3">
        <v>44403</v>
      </c>
      <c r="R23" s="5">
        <v>1</v>
      </c>
    </row>
    <row r="24" spans="2:18">
      <c r="D24" s="5">
        <f>SUMIF(ENTRADAS[CÓDIGO],ELEMENTOS[[#This Row],[CÓDIGO]],ENTRADAS[CANTIDAD])</f>
        <v>0</v>
      </c>
      <c r="E24" s="5">
        <f>SUMIF(SALIDAS[CÓDIGO],ELEMENTOS[[#This Row],[CÓDIGO]],SALIDAS[CANTIDAD])</f>
        <v>0</v>
      </c>
      <c r="F24" s="5">
        <f>ELEMENTOS[[#This Row],[ENTRADAS]]-ELEMENTOS[[#This Row],[SALIDAS]]</f>
        <v>0</v>
      </c>
      <c r="H24" t="s">
        <v>149</v>
      </c>
      <c r="I24" t="str">
        <f>VLOOKUP(ENTRADAS[[#This Row],[CÓDIGO]],B20:F42,2,FALSE)</f>
        <v>BATAS DESECHABLES</v>
      </c>
      <c r="J24" t="s">
        <v>157</v>
      </c>
      <c r="K24" s="3">
        <v>44405</v>
      </c>
      <c r="L24" s="5">
        <v>500</v>
      </c>
      <c r="N24" t="s">
        <v>112</v>
      </c>
      <c r="O24" s="4" t="str">
        <f>VLOOKUP(SALIDAS[[#This Row],[CÓDIGO]],B5:F42,2,FALSE)</f>
        <v>PARES GUANTES DE LATEX TM</v>
      </c>
      <c r="P24" s="4" t="s">
        <v>158</v>
      </c>
      <c r="Q24" s="3">
        <v>44405</v>
      </c>
      <c r="R24" s="5">
        <v>100</v>
      </c>
    </row>
    <row r="25" spans="2:18">
      <c r="D25" s="5">
        <f>SUMIF(ENTRADAS[CÓDIGO],ELEMENTOS[[#This Row],[CÓDIGO]],ENTRADAS[CANTIDAD])</f>
        <v>0</v>
      </c>
      <c r="E25" s="5">
        <f>SUMIF(SALIDAS[CÓDIGO],ELEMENTOS[[#This Row],[CÓDIGO]],SALIDAS[CANTIDAD])</f>
        <v>0</v>
      </c>
      <c r="F25" s="5">
        <f>ELEMENTOS[[#This Row],[ENTRADAS]]-ELEMENTOS[[#This Row],[SALIDAS]]</f>
        <v>0</v>
      </c>
      <c r="I25" t="e">
        <f>VLOOKUP(ENTRADAS[[#This Row],[CÓDIGO]],B24:F43,2,FALSE)</f>
        <v>#N/A</v>
      </c>
      <c r="K25" s="3"/>
      <c r="L25" s="5"/>
      <c r="N25" t="s">
        <v>122</v>
      </c>
      <c r="O25" s="4" t="str">
        <f>VLOOKUP(SALIDAS[[#This Row],[CÓDIGO]],B9:F43,2,FALSE)</f>
        <v>PARES GUANTES DE NITRILO TM</v>
      </c>
      <c r="P25" s="4" t="s">
        <v>158</v>
      </c>
      <c r="Q25" s="3">
        <v>44405</v>
      </c>
      <c r="R25" s="5">
        <v>100</v>
      </c>
    </row>
    <row r="26" spans="2:18">
      <c r="D26" s="5">
        <f>SUMIF(ENTRADAS[CÓDIGO],ELEMENTOS[[#This Row],[CÓDIGO]],ENTRADAS[CANTIDAD])</f>
        <v>0</v>
      </c>
      <c r="E26" s="5">
        <f>SUMIF(SALIDAS[CÓDIGO],ELEMENTOS[[#This Row],[CÓDIGO]],SALIDAS[CANTIDAD])</f>
        <v>0</v>
      </c>
      <c r="F26" s="5">
        <f>ELEMENTOS[[#This Row],[ENTRADAS]]-ELEMENTOS[[#This Row],[SALIDAS]]</f>
        <v>0</v>
      </c>
      <c r="I26" t="e">
        <f>VLOOKUP(ENTRADAS[[#This Row],[CÓDIGO]],B25:F44,2,FALSE)</f>
        <v>#N/A</v>
      </c>
      <c r="K26" s="3"/>
      <c r="L26" s="5"/>
      <c r="N26" t="s">
        <v>117</v>
      </c>
      <c r="O26" s="4" t="str">
        <f>VLOOKUP(SALIDAS[[#This Row],[CÓDIGO]],B8:F44,2,FALSE)</f>
        <v>TAPABOCAS</v>
      </c>
      <c r="P26" s="4" t="s">
        <v>158</v>
      </c>
      <c r="Q26" s="3">
        <v>44405</v>
      </c>
      <c r="R26" s="5">
        <v>36647</v>
      </c>
    </row>
    <row r="27" spans="2:18">
      <c r="D27" s="5">
        <f>SUMIF(ENTRADAS[CÓDIGO],ELEMENTOS[[#This Row],[CÓDIGO]],ENTRADAS[CANTIDAD])</f>
        <v>0</v>
      </c>
      <c r="E27" s="5">
        <f>SUMIF(SALIDAS[CÓDIGO],ELEMENTOS[[#This Row],[CÓDIGO]],SALIDAS[CANTIDAD])</f>
        <v>0</v>
      </c>
      <c r="F27" s="5">
        <f>ELEMENTOS[[#This Row],[ENTRADAS]]-ELEMENTOS[[#This Row],[SALIDAS]]</f>
        <v>0</v>
      </c>
      <c r="I27" t="e">
        <f>VLOOKUP(ENTRADAS[[#This Row],[CÓDIGO]],B26:F45,2,FALSE)</f>
        <v>#N/A</v>
      </c>
      <c r="K27" s="3"/>
      <c r="L27" s="5"/>
      <c r="N27" t="s">
        <v>110</v>
      </c>
      <c r="O27" s="4" t="str">
        <f>VLOOKUP(SALIDAS[[#This Row],[CÓDIGO]],B13:F45,2,FALSE)</f>
        <v>GEL X 1000</v>
      </c>
      <c r="P27" s="4" t="s">
        <v>158</v>
      </c>
      <c r="Q27" s="3">
        <v>44405</v>
      </c>
      <c r="R27" s="5">
        <v>25</v>
      </c>
    </row>
    <row r="28" spans="2:18">
      <c r="D28" s="5">
        <f>SUMIF(ENTRADAS[CÓDIGO],ELEMENTOS[[#This Row],[CÓDIGO]],ENTRADAS[CANTIDAD])</f>
        <v>0</v>
      </c>
      <c r="E28" s="5">
        <f>SUMIF(SALIDAS[CÓDIGO],ELEMENTOS[[#This Row],[CÓDIGO]],SALIDAS[CANTIDAD])</f>
        <v>0</v>
      </c>
      <c r="F28" s="5">
        <f>ELEMENTOS[[#This Row],[ENTRADAS]]-ELEMENTOS[[#This Row],[SALIDAS]]</f>
        <v>0</v>
      </c>
      <c r="I28" t="e">
        <f>VLOOKUP(ENTRADAS[[#This Row],[CÓDIGO]],B27:F46,2,FALSE)</f>
        <v>#N/A</v>
      </c>
      <c r="K28" s="3"/>
      <c r="L28" s="5"/>
      <c r="N28" t="s">
        <v>134</v>
      </c>
      <c r="O28" s="4" t="str">
        <f>VLOOKUP(SALIDAS[[#This Row],[CÓDIGO]],B14:F46,2,FALSE)</f>
        <v>GEL X 500</v>
      </c>
      <c r="P28" s="4" t="s">
        <v>158</v>
      </c>
      <c r="Q28" s="3">
        <v>44405</v>
      </c>
      <c r="R28" s="5">
        <v>91</v>
      </c>
    </row>
    <row r="29" spans="2:18">
      <c r="D29" s="5"/>
      <c r="E29" s="5"/>
      <c r="F29" s="6"/>
      <c r="I29" t="e">
        <f>VLOOKUP(ENTRADAS[[#This Row],[CÓDIGO]],B28:F47,2,FALSE)</f>
        <v>#N/A</v>
      </c>
      <c r="K29" s="3"/>
      <c r="L29" s="5"/>
      <c r="N29" t="s">
        <v>136</v>
      </c>
      <c r="O29" s="4" t="str">
        <f>VLOOKUP(SALIDAS[[#This Row],[CÓDIGO]],B15:F47,2,FALSE)</f>
        <v>GEL X 60</v>
      </c>
      <c r="P29" s="4" t="s">
        <v>158</v>
      </c>
      <c r="Q29" s="3">
        <v>44405</v>
      </c>
      <c r="R29" s="5">
        <v>132</v>
      </c>
    </row>
    <row r="30" spans="2:18">
      <c r="I30" t="e">
        <f>VLOOKUP(ENTRADAS[[#This Row],[CÓDIGO]],B29:F48,2,FALSE)</f>
        <v>#N/A</v>
      </c>
      <c r="J30" s="4"/>
      <c r="K30" s="3"/>
      <c r="L30" s="5"/>
      <c r="N30" t="s">
        <v>130</v>
      </c>
      <c r="O30" s="4" t="str">
        <f>VLOOKUP(SALIDAS[[#This Row],[CÓDIGO]],B12:F48,2,FALSE)</f>
        <v>RESPIRADORES N95</v>
      </c>
      <c r="P30" s="4" t="s">
        <v>158</v>
      </c>
      <c r="Q30" s="3">
        <v>44405</v>
      </c>
      <c r="R30" s="5">
        <v>80</v>
      </c>
    </row>
    <row r="31" spans="2:18">
      <c r="I31" t="e">
        <f>VLOOKUP(ENTRADAS[[#This Row],[CÓDIGO]],B30:F49,2,FALSE)</f>
        <v>#N/A</v>
      </c>
      <c r="J31" s="4"/>
      <c r="K31" s="3"/>
      <c r="L31" s="5"/>
      <c r="N31" t="s">
        <v>120</v>
      </c>
      <c r="O31" s="4" t="str">
        <f>VLOOKUP(SALIDAS[[#This Row],[CÓDIGO]],B18:F49,2,FALSE)</f>
        <v>CARETA</v>
      </c>
      <c r="P31" s="4" t="s">
        <v>158</v>
      </c>
      <c r="Q31" s="3">
        <v>44405</v>
      </c>
      <c r="R31" s="5">
        <v>2</v>
      </c>
    </row>
    <row r="32" spans="2:18">
      <c r="I32" t="e">
        <f>VLOOKUP(ENTRADAS[[#This Row],[CÓDIGO]],B31:F50,2,FALSE)</f>
        <v>#N/A</v>
      </c>
      <c r="K32" s="3"/>
      <c r="L32" s="5"/>
      <c r="N32" t="s">
        <v>152</v>
      </c>
      <c r="O32" s="4" t="str">
        <f>VLOOKUP(SALIDAS[[#This Row],[CÓDIGO]],B21:F50,2,FALSE)</f>
        <v>COFIAS</v>
      </c>
      <c r="P32" s="4" t="s">
        <v>158</v>
      </c>
      <c r="Q32" s="3">
        <v>44405</v>
      </c>
      <c r="R32" s="5">
        <v>21</v>
      </c>
    </row>
    <row r="33" spans="9:18">
      <c r="I33" t="e">
        <f>VLOOKUP(ENTRADAS[[#This Row],[CÓDIGO]],B32:F51,2,FALSE)</f>
        <v>#N/A</v>
      </c>
      <c r="K33" s="3"/>
      <c r="L33" s="5"/>
      <c r="N33" t="s">
        <v>147</v>
      </c>
      <c r="O33" s="4" t="str">
        <f>VLOOKUP(SALIDAS[[#This Row],[CÓDIGO]],B19:F51,2,FALSE)</f>
        <v>VISOR</v>
      </c>
      <c r="P33" s="4" t="s">
        <v>158</v>
      </c>
      <c r="Q33" s="3">
        <v>44405</v>
      </c>
      <c r="R33" s="5">
        <v>9</v>
      </c>
    </row>
    <row r="34" spans="9:18">
      <c r="I34" t="e">
        <f>VLOOKUP(ENTRADAS[[#This Row],[CÓDIGO]],B33:F51,2,FALSE)</f>
        <v>#N/A</v>
      </c>
      <c r="K34" s="3"/>
      <c r="L34" s="5"/>
      <c r="N34" t="s">
        <v>127</v>
      </c>
      <c r="O34" s="4" t="str">
        <f>VLOOKUP(SALIDAS[[#This Row],[CÓDIGO]],B20:F52,2,FALSE)</f>
        <v>PANTALLAS ACRILICAS FRONTALES</v>
      </c>
      <c r="P34" s="4" t="s">
        <v>159</v>
      </c>
      <c r="Q34" s="3">
        <v>44405</v>
      </c>
      <c r="R34" s="5">
        <v>4</v>
      </c>
    </row>
    <row r="35" spans="9:18">
      <c r="I35" t="e">
        <f>VLOOKUP(ENTRADAS[[#This Row],[CÓDIGO]],B34:F51,2,FALSE)</f>
        <v>#N/A</v>
      </c>
      <c r="J35" s="4"/>
      <c r="K35" s="3"/>
      <c r="L35" s="5"/>
      <c r="N35" t="s">
        <v>127</v>
      </c>
      <c r="O35" s="4" t="str">
        <f>VLOOKUP(SALIDAS[[#This Row],[CÓDIGO]],B21:F53,2,FALSE)</f>
        <v>PANTALLAS ACRILICAS FRONTALES</v>
      </c>
      <c r="P35" s="4" t="s">
        <v>160</v>
      </c>
      <c r="Q35" s="3">
        <v>44405</v>
      </c>
      <c r="R35" s="5">
        <v>1</v>
      </c>
    </row>
    <row r="36" spans="9:18">
      <c r="I36" t="e">
        <f>VLOOKUP(ENTRADAS[[#This Row],[CÓDIGO]],B35:F51,2,FALSE)</f>
        <v>#N/A</v>
      </c>
      <c r="J36" s="4"/>
      <c r="K36" s="3"/>
      <c r="L36" s="5"/>
      <c r="N36" t="s">
        <v>127</v>
      </c>
      <c r="O36" s="4" t="str">
        <f>VLOOKUP(SALIDAS[[#This Row],[CÓDIGO]],B22:F54,2,FALSE)</f>
        <v>PANTALLAS ACRILICAS FRONTALES</v>
      </c>
      <c r="P36" s="4" t="s">
        <v>161</v>
      </c>
      <c r="Q36" s="3">
        <v>44405</v>
      </c>
      <c r="R36" s="5">
        <v>4</v>
      </c>
    </row>
    <row r="37" spans="9:18">
      <c r="I37" t="e">
        <f>VLOOKUP(ENTRADAS[[#This Row],[CÓDIGO]],B36:F51,2,FALSE)</f>
        <v>#N/A</v>
      </c>
      <c r="J37" s="4"/>
      <c r="K37" s="3"/>
      <c r="L37" s="5"/>
      <c r="N37" t="s">
        <v>127</v>
      </c>
      <c r="O37" s="4" t="str">
        <f>VLOOKUP(SALIDAS[[#This Row],[CÓDIGO]],B22:F55,2,FALSE)</f>
        <v>PANTALLAS ACRILICAS FRONTALES</v>
      </c>
      <c r="P37" s="4" t="s">
        <v>162</v>
      </c>
      <c r="Q37" s="3">
        <v>44405</v>
      </c>
      <c r="R37" s="5">
        <v>5</v>
      </c>
    </row>
    <row r="38" spans="9:18">
      <c r="I38" t="e">
        <f>VLOOKUP(ENTRADAS[[#This Row],[CÓDIGO]],B37:F51,2,FALSE)</f>
        <v>#N/A</v>
      </c>
      <c r="J38" s="4"/>
      <c r="K38" s="3"/>
      <c r="L38" s="5"/>
      <c r="N38" t="s">
        <v>117</v>
      </c>
      <c r="O38" s="4" t="str">
        <f>VLOOKUP(SALIDAS[[#This Row],[CÓDIGO]],B8:F56,2,FALSE)</f>
        <v>TAPABOCAS</v>
      </c>
      <c r="P38" s="4" t="s">
        <v>163</v>
      </c>
      <c r="Q38" s="3">
        <v>44407</v>
      </c>
      <c r="R38" s="5">
        <v>1386</v>
      </c>
    </row>
    <row r="39" spans="9:18">
      <c r="I39" t="e">
        <f>VLOOKUP(ENTRADAS[[#This Row],[CÓDIGO]],B38:F51,2,FALSE)</f>
        <v>#N/A</v>
      </c>
      <c r="J39" s="4"/>
      <c r="K39" s="3"/>
      <c r="L39" s="5"/>
      <c r="N39" t="s">
        <v>149</v>
      </c>
      <c r="O39" s="4" t="str">
        <f>VLOOKUP(SALIDAS[[#This Row],[CÓDIGO]],B20:F57,2,FALSE)</f>
        <v>BATAS DESECHABLES</v>
      </c>
      <c r="P39" s="4" t="s">
        <v>163</v>
      </c>
      <c r="Q39" s="3">
        <v>44407</v>
      </c>
      <c r="R39" s="5">
        <v>155</v>
      </c>
    </row>
    <row r="40" spans="9:18">
      <c r="I40" t="e">
        <f>VLOOKUP(ENTRADAS[[#This Row],[CÓDIGO]],B39:F51,2,FALSE)</f>
        <v>#N/A</v>
      </c>
      <c r="J40" s="4"/>
      <c r="K40" s="3"/>
      <c r="L40" s="5"/>
      <c r="N40" t="s">
        <v>120</v>
      </c>
      <c r="O40" s="4" t="str">
        <f>VLOOKUP(SALIDAS[[#This Row],[CÓDIGO]],B18:F58,2,FALSE)</f>
        <v>CARETA</v>
      </c>
      <c r="P40" s="4" t="s">
        <v>163</v>
      </c>
      <c r="Q40" s="3">
        <v>44407</v>
      </c>
      <c r="R40" s="5">
        <v>2</v>
      </c>
    </row>
    <row r="41" spans="9:18">
      <c r="I41" t="e">
        <f>VLOOKUP(ENTRADAS[[#This Row],[CÓDIGO]],B40:F51,2,FALSE)</f>
        <v>#N/A</v>
      </c>
      <c r="J41" s="4"/>
      <c r="K41" s="3"/>
      <c r="L41" s="5"/>
      <c r="N41" t="s">
        <v>152</v>
      </c>
      <c r="O41" s="4" t="str">
        <f>VLOOKUP(SALIDAS[[#This Row],[CÓDIGO]],B21:F59,2,FALSE)</f>
        <v>COFIAS</v>
      </c>
      <c r="P41" s="4" t="s">
        <v>163</v>
      </c>
      <c r="Q41" s="3">
        <v>44407</v>
      </c>
      <c r="R41" s="5">
        <v>63</v>
      </c>
    </row>
    <row r="42" spans="9:18">
      <c r="I42" t="e">
        <f>VLOOKUP(ENTRADAS[[#This Row],[CÓDIGO]],B41:F51,2,FALSE)</f>
        <v>#N/A</v>
      </c>
      <c r="J42" s="4"/>
      <c r="K42" s="3"/>
      <c r="L42" s="5"/>
      <c r="N42" t="s">
        <v>130</v>
      </c>
      <c r="O42" s="4" t="str">
        <f>VLOOKUP(SALIDAS[[#This Row],[CÓDIGO]],B12:F60,2,FALSE)</f>
        <v>RESPIRADORES N95</v>
      </c>
      <c r="P42" s="4" t="s">
        <v>163</v>
      </c>
      <c r="Q42" s="3">
        <v>44407</v>
      </c>
      <c r="R42" s="5">
        <v>6</v>
      </c>
    </row>
    <row r="43" spans="9:18">
      <c r="I43" t="e">
        <f>VLOOKUP(ENTRADAS[[#This Row],[CÓDIGO]],B42:F51,2,FALSE)</f>
        <v>#N/A</v>
      </c>
      <c r="J43" s="4"/>
      <c r="K43" s="3"/>
      <c r="L43" s="5"/>
      <c r="N43" t="s">
        <v>134</v>
      </c>
      <c r="O43" s="4" t="str">
        <f>VLOOKUP(SALIDAS[[#This Row],[CÓDIGO]],B14:F61,2,FALSE)</f>
        <v>GEL X 500</v>
      </c>
      <c r="P43" s="4" t="s">
        <v>163</v>
      </c>
      <c r="Q43" s="3">
        <v>44407</v>
      </c>
      <c r="R43" s="5">
        <v>1</v>
      </c>
    </row>
    <row r="44" spans="9:18">
      <c r="I44" t="e">
        <f>VLOOKUP(ENTRADAS[[#This Row],[CÓDIGO]],B43:F51,2,FALSE)</f>
        <v>#N/A</v>
      </c>
      <c r="J44" s="4"/>
      <c r="L44" s="5"/>
      <c r="N44" t="s">
        <v>112</v>
      </c>
      <c r="O44" s="4" t="str">
        <f>VLOOKUP(SALIDAS[[#This Row],[CÓDIGO]],B6:F62,2,FALSE)</f>
        <v>PARES GUANTES DE LATEX TM</v>
      </c>
      <c r="P44" s="4" t="s">
        <v>163</v>
      </c>
      <c r="Q44" s="3">
        <v>44407</v>
      </c>
      <c r="R44" s="5">
        <v>100</v>
      </c>
    </row>
    <row r="45" spans="9:18">
      <c r="I45" t="e">
        <f>VLOOKUP(ENTRADAS[[#This Row],[CÓDIGO]],B44:F51,2,FALSE)</f>
        <v>#N/A</v>
      </c>
      <c r="J45" s="4"/>
      <c r="L45" s="5"/>
      <c r="N45" t="s">
        <v>107</v>
      </c>
      <c r="O45" s="4" t="str">
        <f>VLOOKUP(SALIDAS[[#This Row],[CÓDIGO]],B5:F63,2,FALSE)</f>
        <v>PARES GUANTES DE LATEX TS</v>
      </c>
      <c r="P45" s="4" t="s">
        <v>163</v>
      </c>
      <c r="Q45" s="3">
        <v>44407</v>
      </c>
      <c r="R45" s="5">
        <v>50</v>
      </c>
    </row>
    <row r="46" spans="9:18">
      <c r="I46" t="e">
        <f>VLOOKUP(ENTRADAS[[#This Row],[CÓDIGO]],B45:F51,2,FALSE)</f>
        <v>#N/A</v>
      </c>
      <c r="J46" s="4"/>
      <c r="L46" s="5"/>
      <c r="O46" s="4" t="e">
        <f>VLOOKUP(SALIDAS[[#This Row],[CÓDIGO]],B45:F64,2,FALSE)</f>
        <v>#N/A</v>
      </c>
      <c r="P46" s="4"/>
      <c r="Q46" s="3"/>
      <c r="R46" s="5"/>
    </row>
    <row r="47" spans="9:18">
      <c r="I47" t="e">
        <f>VLOOKUP(ENTRADAS[[#This Row],[CÓDIGO]],B46:F51,2,FALSE)</f>
        <v>#N/A</v>
      </c>
      <c r="J47" s="4"/>
      <c r="L47" s="5"/>
      <c r="O47" s="4" t="e">
        <f>VLOOKUP(SALIDAS[[#This Row],[CÓDIGO]],B46:F65,2,FALSE)</f>
        <v>#N/A</v>
      </c>
      <c r="P47" s="4"/>
      <c r="Q47" s="3"/>
      <c r="R47" s="5"/>
    </row>
    <row r="48" spans="9:18">
      <c r="I48" t="e">
        <f>VLOOKUP(ENTRADAS[[#This Row],[CÓDIGO]],B47:F51,2,FALSE)</f>
        <v>#N/A</v>
      </c>
      <c r="J48" s="4"/>
      <c r="L48" s="5"/>
      <c r="O48" s="4" t="e">
        <f>VLOOKUP(SALIDAS[[#This Row],[CÓDIGO]],B47:F66,2,FALSE)</f>
        <v>#N/A</v>
      </c>
      <c r="P48" s="4"/>
      <c r="Q48" s="3"/>
      <c r="R48" s="5"/>
    </row>
    <row r="49" spans="9:18">
      <c r="I49" t="e">
        <f>VLOOKUP(ENTRADAS[[#This Row],[CÓDIGO]],B48:F51,2,FALSE)</f>
        <v>#N/A</v>
      </c>
      <c r="J49" s="4"/>
      <c r="L49" s="5"/>
      <c r="O49" s="4" t="e">
        <f>VLOOKUP(SALIDAS[[#This Row],[CÓDIGO]],B48:F67,2,FALSE)</f>
        <v>#N/A</v>
      </c>
      <c r="P49" s="4"/>
      <c r="Q49" s="3"/>
      <c r="R49" s="5"/>
    </row>
    <row r="50" spans="9:18">
      <c r="P50" s="4"/>
      <c r="Q50" s="3"/>
      <c r="R50" s="5"/>
    </row>
    <row r="51" spans="9:18">
      <c r="P51" s="4"/>
      <c r="Q51" s="3"/>
      <c r="R51" s="5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Robinson Rodriguez Torres</dc:creator>
  <cp:keywords/>
  <dc:description/>
  <cp:lastModifiedBy>Seguridad y Salud en el Trabajo</cp:lastModifiedBy>
  <cp:revision/>
  <dcterms:created xsi:type="dcterms:W3CDTF">2021-07-08T20:10:23Z</dcterms:created>
  <dcterms:modified xsi:type="dcterms:W3CDTF">2021-07-30T20:01:43Z</dcterms:modified>
  <cp:category/>
  <cp:contentStatus/>
</cp:coreProperties>
</file>